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0\Formatos de la Ley de Disciplina Financiera 4TO. TRIMESTRE 2020\"/>
    </mc:Choice>
  </mc:AlternateContent>
  <xr:revisionPtr revIDLastSave="0" documentId="13_ncr:1_{8A75C600-0769-420B-BD7C-F7F864C0BB3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29" l="1"/>
  <c r="I157" i="29" s="1"/>
  <c r="F156" i="29"/>
  <c r="I156" i="29" s="1"/>
  <c r="I155" i="29"/>
  <c r="F155" i="29"/>
  <c r="F154" i="29"/>
  <c r="I154" i="29" s="1"/>
  <c r="I153" i="29"/>
  <c r="F153" i="29"/>
  <c r="I152" i="29"/>
  <c r="F152" i="29"/>
  <c r="F151" i="29"/>
  <c r="I151" i="29" s="1"/>
  <c r="H150" i="29"/>
  <c r="G150" i="29"/>
  <c r="E150" i="29"/>
  <c r="D150" i="29"/>
  <c r="I149" i="29"/>
  <c r="F149" i="29"/>
  <c r="I148" i="29"/>
  <c r="F148" i="29"/>
  <c r="F147" i="29"/>
  <c r="I147" i="29" s="1"/>
  <c r="I146" i="29" s="1"/>
  <c r="H146" i="29"/>
  <c r="G146" i="29"/>
  <c r="F146" i="29"/>
  <c r="E146" i="29"/>
  <c r="D146" i="29"/>
  <c r="I137" i="29"/>
  <c r="H137" i="29"/>
  <c r="G137" i="29"/>
  <c r="F137" i="29"/>
  <c r="E137" i="29"/>
  <c r="D137" i="29"/>
  <c r="F136" i="29"/>
  <c r="I136" i="29" s="1"/>
  <c r="I135" i="29"/>
  <c r="F135" i="29"/>
  <c r="F134" i="29"/>
  <c r="I134" i="29" s="1"/>
  <c r="I133" i="29" s="1"/>
  <c r="H133" i="29"/>
  <c r="G133" i="29"/>
  <c r="E133" i="29"/>
  <c r="D133" i="29"/>
  <c r="F132" i="29"/>
  <c r="I132" i="29" s="1"/>
  <c r="I131" i="29"/>
  <c r="F131" i="29"/>
  <c r="F130" i="29"/>
  <c r="I130" i="29" s="1"/>
  <c r="I129" i="29"/>
  <c r="F129" i="29"/>
  <c r="I128" i="29"/>
  <c r="F128" i="29"/>
  <c r="F127" i="29"/>
  <c r="I127" i="29" s="1"/>
  <c r="F126" i="29"/>
  <c r="I126" i="29" s="1"/>
  <c r="I125" i="29"/>
  <c r="F125" i="29"/>
  <c r="F124" i="29"/>
  <c r="I124" i="29" s="1"/>
  <c r="I123" i="29" s="1"/>
  <c r="H123" i="29"/>
  <c r="G123" i="29"/>
  <c r="E123" i="29"/>
  <c r="D123" i="29"/>
  <c r="I113" i="29"/>
  <c r="H113" i="29"/>
  <c r="G113" i="29"/>
  <c r="F113" i="29"/>
  <c r="E113" i="29"/>
  <c r="D113" i="29"/>
  <c r="I112" i="29"/>
  <c r="F112" i="29"/>
  <c r="I111" i="29"/>
  <c r="F111" i="29"/>
  <c r="F110" i="29"/>
  <c r="I110" i="29" s="1"/>
  <c r="F109" i="29"/>
  <c r="I109" i="29" s="1"/>
  <c r="I108" i="29"/>
  <c r="F108" i="29"/>
  <c r="F107" i="29"/>
  <c r="I107" i="29" s="1"/>
  <c r="I106" i="29"/>
  <c r="F106" i="29"/>
  <c r="I105" i="29"/>
  <c r="F105" i="29"/>
  <c r="F104" i="29"/>
  <c r="I104" i="29" s="1"/>
  <c r="I103" i="29" s="1"/>
  <c r="H103" i="29"/>
  <c r="G103" i="29"/>
  <c r="E103" i="29"/>
  <c r="D103" i="29"/>
  <c r="I102" i="29"/>
  <c r="F102" i="29"/>
  <c r="I101" i="29"/>
  <c r="F101" i="29"/>
  <c r="F100" i="29"/>
  <c r="I100" i="29" s="1"/>
  <c r="F99" i="29"/>
  <c r="I99" i="29" s="1"/>
  <c r="I98" i="29"/>
  <c r="F98" i="29"/>
  <c r="F97" i="29"/>
  <c r="I97" i="29" s="1"/>
  <c r="I96" i="29"/>
  <c r="F96" i="29"/>
  <c r="I95" i="29"/>
  <c r="F95" i="29"/>
  <c r="F94" i="29"/>
  <c r="I94" i="29" s="1"/>
  <c r="H93" i="29"/>
  <c r="G93" i="29"/>
  <c r="E93" i="29"/>
  <c r="D93" i="29"/>
  <c r="I92" i="29"/>
  <c r="F92" i="29"/>
  <c r="I91" i="29"/>
  <c r="F91" i="29"/>
  <c r="F90" i="29"/>
  <c r="I90" i="29" s="1"/>
  <c r="F89" i="29"/>
  <c r="I89" i="29" s="1"/>
  <c r="I88" i="29"/>
  <c r="F88" i="29"/>
  <c r="F87" i="29"/>
  <c r="I87" i="29" s="1"/>
  <c r="I85" i="29" s="1"/>
  <c r="I86" i="29"/>
  <c r="F86" i="29"/>
  <c r="F85" i="29" s="1"/>
  <c r="G85" i="29"/>
  <c r="G84" i="29" s="1"/>
  <c r="E85" i="29"/>
  <c r="D85" i="29"/>
  <c r="H84" i="29"/>
  <c r="E84" i="29"/>
  <c r="D84" i="29"/>
  <c r="I75" i="29"/>
  <c r="H75" i="29"/>
  <c r="G75" i="29"/>
  <c r="F75" i="29"/>
  <c r="E75" i="29"/>
  <c r="D75" i="29"/>
  <c r="F74" i="29"/>
  <c r="I74" i="29" s="1"/>
  <c r="F73" i="29"/>
  <c r="I73" i="29" s="1"/>
  <c r="F72" i="29"/>
  <c r="F71" i="29" s="1"/>
  <c r="H71" i="29"/>
  <c r="G71" i="29"/>
  <c r="E71" i="29"/>
  <c r="D71" i="29"/>
  <c r="I62" i="29"/>
  <c r="H62" i="29"/>
  <c r="G62" i="29"/>
  <c r="F62" i="29"/>
  <c r="E62" i="29"/>
  <c r="D62" i="29"/>
  <c r="F61" i="29"/>
  <c r="I60" i="29"/>
  <c r="F60" i="29"/>
  <c r="F58" i="29" s="1"/>
  <c r="I58" i="29" s="1"/>
  <c r="F59" i="29"/>
  <c r="I59" i="29" s="1"/>
  <c r="H58" i="29"/>
  <c r="G58" i="29"/>
  <c r="E58" i="29"/>
  <c r="D58" i="29"/>
  <c r="I57" i="29"/>
  <c r="F57" i="29"/>
  <c r="I56" i="29"/>
  <c r="F56" i="29"/>
  <c r="F55" i="29"/>
  <c r="I55" i="29" s="1"/>
  <c r="F54" i="29"/>
  <c r="I54" i="29" s="1"/>
  <c r="I53" i="29"/>
  <c r="F53" i="29"/>
  <c r="F52" i="29"/>
  <c r="I52" i="29" s="1"/>
  <c r="I51" i="29"/>
  <c r="F51" i="29"/>
  <c r="I50" i="29"/>
  <c r="F50" i="29"/>
  <c r="F48" i="29" s="1"/>
  <c r="F49" i="29"/>
  <c r="I49" i="29" s="1"/>
  <c r="H48" i="29"/>
  <c r="G48" i="29"/>
  <c r="E48" i="29"/>
  <c r="D48" i="29"/>
  <c r="I47" i="29"/>
  <c r="F47" i="29"/>
  <c r="I46" i="29"/>
  <c r="F46" i="29"/>
  <c r="F45" i="29"/>
  <c r="I45" i="29" s="1"/>
  <c r="F44" i="29"/>
  <c r="I44" i="29" s="1"/>
  <c r="I43" i="29"/>
  <c r="F43" i="29"/>
  <c r="F42" i="29"/>
  <c r="I42" i="29" s="1"/>
  <c r="I41" i="29"/>
  <c r="F41" i="29"/>
  <c r="I40" i="29"/>
  <c r="F40" i="29"/>
  <c r="F39" i="29"/>
  <c r="I39" i="29" s="1"/>
  <c r="H38" i="29"/>
  <c r="G38" i="29"/>
  <c r="E38" i="29"/>
  <c r="D38" i="29"/>
  <c r="I37" i="29"/>
  <c r="F37" i="29"/>
  <c r="I36" i="29"/>
  <c r="F36" i="29"/>
  <c r="F35" i="29"/>
  <c r="I35" i="29" s="1"/>
  <c r="F34" i="29"/>
  <c r="I34" i="29" s="1"/>
  <c r="I33" i="29"/>
  <c r="F33" i="29"/>
  <c r="F32" i="29"/>
  <c r="I32" i="29" s="1"/>
  <c r="I31" i="29"/>
  <c r="F31" i="29"/>
  <c r="I30" i="29"/>
  <c r="F30" i="29"/>
  <c r="F29" i="29"/>
  <c r="I29" i="29" s="1"/>
  <c r="H28" i="29"/>
  <c r="G28" i="29"/>
  <c r="E28" i="29"/>
  <c r="D28" i="29"/>
  <c r="I27" i="29"/>
  <c r="F27" i="29"/>
  <c r="I26" i="29"/>
  <c r="F26" i="29"/>
  <c r="F25" i="29"/>
  <c r="I25" i="29" s="1"/>
  <c r="F24" i="29"/>
  <c r="I24" i="29" s="1"/>
  <c r="I23" i="29"/>
  <c r="F23" i="29"/>
  <c r="F22" i="29"/>
  <c r="I22" i="29" s="1"/>
  <c r="I21" i="29"/>
  <c r="F21" i="29"/>
  <c r="I20" i="29"/>
  <c r="F20" i="29"/>
  <c r="F19" i="29"/>
  <c r="I19" i="29" s="1"/>
  <c r="H18" i="29"/>
  <c r="G18" i="29"/>
  <c r="G9" i="29" s="1"/>
  <c r="E18" i="29"/>
  <c r="D18" i="29"/>
  <c r="I17" i="29"/>
  <c r="F17" i="29"/>
  <c r="I16" i="29"/>
  <c r="F16" i="29"/>
  <c r="F15" i="29"/>
  <c r="I15" i="29" s="1"/>
  <c r="F14" i="29"/>
  <c r="I14" i="29" s="1"/>
  <c r="I13" i="29"/>
  <c r="F13" i="29"/>
  <c r="F12" i="29"/>
  <c r="I12" i="29" s="1"/>
  <c r="I11" i="29"/>
  <c r="F11" i="29"/>
  <c r="F10" i="29" s="1"/>
  <c r="H10" i="29"/>
  <c r="H9" i="29" s="1"/>
  <c r="H159" i="29" s="1"/>
  <c r="G10" i="29"/>
  <c r="E10" i="29"/>
  <c r="D10" i="29"/>
  <c r="D9" i="29" s="1"/>
  <c r="D159" i="29" s="1"/>
  <c r="E9" i="29"/>
  <c r="E159" i="29" s="1"/>
  <c r="F84" i="29" l="1"/>
  <c r="I48" i="29"/>
  <c r="I93" i="29"/>
  <c r="I84" i="29" s="1"/>
  <c r="G159" i="29"/>
  <c r="I28" i="29"/>
  <c r="I10" i="29"/>
  <c r="I150" i="29"/>
  <c r="I18" i="29"/>
  <c r="I38" i="29"/>
  <c r="I72" i="29"/>
  <c r="I71" i="29" s="1"/>
  <c r="F18" i="29"/>
  <c r="F9" i="29" s="1"/>
  <c r="F159" i="29" s="1"/>
  <c r="F28" i="29"/>
  <c r="F38" i="29"/>
  <c r="F93" i="29"/>
  <c r="F103" i="29"/>
  <c r="F150" i="29"/>
  <c r="F123" i="29"/>
  <c r="F133" i="29"/>
  <c r="I9" i="29" l="1"/>
  <c r="I159" i="29" s="1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<sst xmlns="http://schemas.openxmlformats.org/spreadsheetml/2006/main" count="162" uniqueCount="89">
  <si>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</si>
  <si>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</si>
  <si>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</si>
  <si>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</si>
  <si>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</si>
  <si>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</si>
  <si>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</si>
  <si>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</si>
  <si>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</si>
  <si>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</si>
  <si>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</si>
  <si>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</si>
  <si>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</si>
  <si>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</si>
  <si>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</si>
  <si>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</si>
  <si>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</si>
  <si>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</si>
  <si>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</si>
  <si>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</si>
  <si>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</si>
  <si>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</si>
  <si>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</si>
  <si>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</si>
  <si>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</si>
  <si>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</si>
  <si>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</si>
  <si>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</si>
  <si>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</si>
  <si>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</si>
  <si>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</si>
  <si>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</si>
  <si>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</si>
  <si>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</si>
  <si>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</si>
  <si>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</si>
  <si>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</si>
  <si>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</si>
  <si>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</si>
  <si>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</si>
  <si>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</si>
  <si>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</si>
  <si>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</si>
  <si>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</si>
  <si>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</si>
  <si>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</si>
  <si>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</si>
  <si>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</si>
  <si>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</si>
  <si>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</si>
  <si>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</si>
  <si>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</si>
  <si>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</si>
  <si>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</si>
  <si>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</si>
  <si>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</si>
  <si>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</si>
  <si>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</si>
  <si>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</si>
  <si>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</si>
  <si>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</si>
  <si>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</si>
  <si>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</si>
  <si>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</si>
  <si>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</si>
  <si>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</si>
  <si>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</si>
  <si>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</si>
  <si>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</si>
  <si>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</si>
  <si>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</si>
  <si>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</si>
  <si>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</si>
  <si>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</si>
  <si>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</si>
  <si>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</si>
  <si>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</si>
  <si>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</si>
  <si>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</si>
  <si>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</si>
  <si>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</si>
  <si>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</si>
  <si>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</si>
  <si>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</si>
  <si>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</si>
  <si>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</si>
  <si>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</si>
  <si>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</si>
  <si>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31 de diciembre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</si>
</sst>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FF"/>
  </sheetPr>
  <dimension ref="B1:L160"/>
  <sheetViews>
    <sheetView showGridLines="0" tabSelected="1" zoomScale="85" zoomScaleNormal="85" workbookViewId="0">
      <selection activeCell="B2" sqref="B2:I160"/>
    </sheetView>
  </sheetViews>
  <sheetFormatPr baseColWidth="10" defaultRowHeight="12.75" x14ac:dyDescent="0.2"/>
  <cols>
    <col min="1" max="1" width="1.140625" style="4" customWidth="1"/>
    <col min="2" max="2" width="3.85546875" style="6" customWidth="1"/>
    <col min="3" max="3" width="76.85546875" style="6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5" t="s">
        <v>87</v>
      </c>
      <c r="C2" s="26"/>
      <c r="D2" s="26"/>
      <c r="E2" s="26"/>
      <c r="F2" s="26"/>
      <c r="G2" s="26"/>
      <c r="H2" s="26"/>
      <c r="I2" s="27"/>
    </row>
    <row r="3" spans="2:9" x14ac:dyDescent="0.2">
      <c r="B3" s="28" t="s">
        <v>6</v>
      </c>
      <c r="C3" s="29"/>
      <c r="D3" s="29"/>
      <c r="E3" s="29"/>
      <c r="F3" s="29"/>
      <c r="G3" s="29"/>
      <c r="H3" s="29"/>
      <c r="I3" s="30"/>
    </row>
    <row r="4" spans="2:9" x14ac:dyDescent="0.2">
      <c r="B4" s="28" t="s">
        <v>7</v>
      </c>
      <c r="C4" s="29"/>
      <c r="D4" s="29"/>
      <c r="E4" s="29"/>
      <c r="F4" s="29"/>
      <c r="G4" s="29"/>
      <c r="H4" s="29"/>
      <c r="I4" s="30"/>
    </row>
    <row r="5" spans="2:9" x14ac:dyDescent="0.2">
      <c r="B5" s="28" t="s">
        <v>88</v>
      </c>
      <c r="C5" s="29"/>
      <c r="D5" s="29"/>
      <c r="E5" s="29"/>
      <c r="F5" s="29"/>
      <c r="G5" s="29"/>
      <c r="H5" s="29"/>
      <c r="I5" s="30"/>
    </row>
    <row r="6" spans="2:9" ht="13.5" thickBot="1" x14ac:dyDescent="0.25">
      <c r="B6" s="31" t="s">
        <v>2</v>
      </c>
      <c r="C6" s="32"/>
      <c r="D6" s="32"/>
      <c r="E6" s="32"/>
      <c r="F6" s="32"/>
      <c r="G6" s="32"/>
      <c r="H6" s="32"/>
      <c r="I6" s="33"/>
    </row>
    <row r="7" spans="2:9" ht="13.5" customHeight="1" thickBot="1" x14ac:dyDescent="0.25">
      <c r="B7" s="25" t="s">
        <v>3</v>
      </c>
      <c r="C7" s="34"/>
      <c r="D7" s="36" t="s">
        <v>1</v>
      </c>
      <c r="E7" s="37"/>
      <c r="F7" s="37"/>
      <c r="G7" s="37"/>
      <c r="H7" s="38"/>
      <c r="I7" s="39" t="s">
        <v>8</v>
      </c>
    </row>
    <row r="8" spans="2:9" ht="26.25" thickBot="1" x14ac:dyDescent="0.25">
      <c r="B8" s="28"/>
      <c r="C8" s="35"/>
      <c r="D8" s="9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40"/>
    </row>
    <row r="9" spans="2:9" x14ac:dyDescent="0.2">
      <c r="B9" s="41" t="s">
        <v>11</v>
      </c>
      <c r="C9" s="42"/>
      <c r="D9" s="10">
        <f>+D10+D18+D28+D38+D48+D58+D62+D71+D75</f>
        <v>120723022.41</v>
      </c>
      <c r="E9" s="10">
        <f>+E10+E18+E28+E38+E48+E58+E62+E71+E75</f>
        <v>22444306.189999998</v>
      </c>
      <c r="F9" s="10">
        <f t="shared" ref="F9:I9" si="0">+F10+F18+F28+F38+F48+F58+F62+F71+F75</f>
        <v>143167328.59999999</v>
      </c>
      <c r="G9" s="10">
        <f t="shared" si="0"/>
        <v>118458518.73</v>
      </c>
      <c r="H9" s="10">
        <f t="shared" si="0"/>
        <v>117548392.09</v>
      </c>
      <c r="I9" s="10">
        <f t="shared" si="0"/>
        <v>24708809.870000005</v>
      </c>
    </row>
    <row r="10" spans="2:9" x14ac:dyDescent="0.2">
      <c r="B10" s="21" t="s">
        <v>12</v>
      </c>
      <c r="C10" s="22"/>
      <c r="D10" s="11">
        <f>+D11+D12+D13+D14+D15+D16+D17</f>
        <v>48968573.390000001</v>
      </c>
      <c r="E10" s="11">
        <f t="shared" ref="E10:I10" si="1">+E11+E12+E13+E14+E15+E16+E17</f>
        <v>22195.000000000015</v>
      </c>
      <c r="F10" s="11">
        <f t="shared" si="1"/>
        <v>48990768.390000001</v>
      </c>
      <c r="G10" s="11">
        <f t="shared" si="1"/>
        <v>47000486.300000004</v>
      </c>
      <c r="H10" s="11">
        <f t="shared" si="1"/>
        <v>47000486.300000004</v>
      </c>
      <c r="I10" s="11">
        <f t="shared" si="1"/>
        <v>1990282.0899999961</v>
      </c>
    </row>
    <row r="11" spans="2:9" x14ac:dyDescent="0.2">
      <c r="B11" s="19"/>
      <c r="C11" s="20" t="s">
        <v>13</v>
      </c>
      <c r="D11" s="11">
        <v>36448959.729999997</v>
      </c>
      <c r="E11" s="11">
        <v>53260.54</v>
      </c>
      <c r="F11" s="11">
        <f>+D11+E11</f>
        <v>36502220.269999996</v>
      </c>
      <c r="G11" s="11">
        <v>35570748.039999999</v>
      </c>
      <c r="H11" s="11">
        <v>35570748.039999999</v>
      </c>
      <c r="I11" s="11">
        <f>+F11-G11</f>
        <v>931472.22999999672</v>
      </c>
    </row>
    <row r="12" spans="2:9" x14ac:dyDescent="0.2">
      <c r="B12" s="19"/>
      <c r="C12" s="20" t="s">
        <v>14</v>
      </c>
      <c r="D12" s="11">
        <v>0</v>
      </c>
      <c r="E12" s="11">
        <v>0</v>
      </c>
      <c r="F12" s="11">
        <f t="shared" ref="F12:F17" si="2">+D12+E12</f>
        <v>0</v>
      </c>
      <c r="G12" s="11">
        <v>0</v>
      </c>
      <c r="H12" s="11">
        <v>0</v>
      </c>
      <c r="I12" s="11">
        <f t="shared" ref="I12:I17" si="3">+F12-G12</f>
        <v>0</v>
      </c>
    </row>
    <row r="13" spans="2:9" x14ac:dyDescent="0.2">
      <c r="B13" s="19"/>
      <c r="C13" s="20" t="s">
        <v>15</v>
      </c>
      <c r="D13" s="11">
        <v>12519613.66</v>
      </c>
      <c r="E13" s="11">
        <v>-224452.24</v>
      </c>
      <c r="F13" s="11">
        <f t="shared" si="2"/>
        <v>12295161.42</v>
      </c>
      <c r="G13" s="11">
        <v>11336351.560000001</v>
      </c>
      <c r="H13" s="11">
        <v>11336351.560000001</v>
      </c>
      <c r="I13" s="11">
        <f t="shared" si="3"/>
        <v>958809.8599999994</v>
      </c>
    </row>
    <row r="14" spans="2:9" x14ac:dyDescent="0.2">
      <c r="B14" s="19"/>
      <c r="C14" s="20" t="s">
        <v>16</v>
      </c>
      <c r="D14" s="11">
        <v>0</v>
      </c>
      <c r="E14" s="11">
        <v>0</v>
      </c>
      <c r="F14" s="11">
        <f t="shared" si="2"/>
        <v>0</v>
      </c>
      <c r="G14" s="11">
        <v>0</v>
      </c>
      <c r="H14" s="11">
        <v>0</v>
      </c>
      <c r="I14" s="11">
        <f t="shared" si="3"/>
        <v>0</v>
      </c>
    </row>
    <row r="15" spans="2:9" x14ac:dyDescent="0.2">
      <c r="B15" s="19"/>
      <c r="C15" s="20" t="s">
        <v>17</v>
      </c>
      <c r="D15" s="11">
        <v>0</v>
      </c>
      <c r="E15" s="11">
        <v>93386.7</v>
      </c>
      <c r="F15" s="11">
        <f t="shared" si="2"/>
        <v>93386.7</v>
      </c>
      <c r="G15" s="11">
        <v>93386.7</v>
      </c>
      <c r="H15" s="11">
        <v>93386.7</v>
      </c>
      <c r="I15" s="11">
        <f t="shared" si="3"/>
        <v>0</v>
      </c>
    </row>
    <row r="16" spans="2:9" x14ac:dyDescent="0.2">
      <c r="B16" s="19"/>
      <c r="C16" s="20" t="s">
        <v>18</v>
      </c>
      <c r="D16" s="11">
        <v>0</v>
      </c>
      <c r="E16" s="11">
        <v>100000</v>
      </c>
      <c r="F16" s="11">
        <f t="shared" si="2"/>
        <v>100000</v>
      </c>
      <c r="G16" s="11">
        <v>0</v>
      </c>
      <c r="H16" s="11">
        <v>0</v>
      </c>
      <c r="I16" s="11">
        <f t="shared" si="3"/>
        <v>100000</v>
      </c>
    </row>
    <row r="17" spans="2:9" x14ac:dyDescent="0.2">
      <c r="B17" s="19"/>
      <c r="C17" s="20" t="s">
        <v>19</v>
      </c>
      <c r="D17" s="11">
        <v>0</v>
      </c>
      <c r="E17" s="11">
        <v>0</v>
      </c>
      <c r="F17" s="11">
        <f t="shared" si="2"/>
        <v>0</v>
      </c>
      <c r="G17" s="11">
        <v>0</v>
      </c>
      <c r="H17" s="11">
        <v>0</v>
      </c>
      <c r="I17" s="11">
        <f t="shared" si="3"/>
        <v>0</v>
      </c>
    </row>
    <row r="18" spans="2:9" x14ac:dyDescent="0.2">
      <c r="B18" s="21" t="s">
        <v>20</v>
      </c>
      <c r="C18" s="22"/>
      <c r="D18" s="12">
        <f>+D19+D20+D21+D22+D23+D24+D25+D26+D27</f>
        <v>21135262.210000001</v>
      </c>
      <c r="E18" s="12">
        <f t="shared" ref="E18:I18" si="4">+E19+E20+E21+E22+E23+E24+E25+E26+E27</f>
        <v>-394028.43000000011</v>
      </c>
      <c r="F18" s="12">
        <f t="shared" si="4"/>
        <v>20741233.779999997</v>
      </c>
      <c r="G18" s="12">
        <f t="shared" si="4"/>
        <v>16994985.350000001</v>
      </c>
      <c r="H18" s="12">
        <f t="shared" si="4"/>
        <v>16994985.350000001</v>
      </c>
      <c r="I18" s="12">
        <f t="shared" si="4"/>
        <v>3746248.4300000016</v>
      </c>
    </row>
    <row r="19" spans="2:9" x14ac:dyDescent="0.2">
      <c r="B19" s="19"/>
      <c r="C19" s="20" t="s">
        <v>21</v>
      </c>
      <c r="D19" s="11">
        <v>3442746</v>
      </c>
      <c r="E19" s="11">
        <v>-78741.67</v>
      </c>
      <c r="F19" s="11">
        <f>+D19+E19</f>
        <v>3364004.33</v>
      </c>
      <c r="G19" s="11">
        <v>3202014.07</v>
      </c>
      <c r="H19" s="11">
        <v>3202014.07</v>
      </c>
      <c r="I19" s="11">
        <f>+F19-G19</f>
        <v>161990.26000000024</v>
      </c>
    </row>
    <row r="20" spans="2:9" x14ac:dyDescent="0.2">
      <c r="B20" s="19"/>
      <c r="C20" s="20" t="s">
        <v>22</v>
      </c>
      <c r="D20" s="11">
        <v>2346951.4700000002</v>
      </c>
      <c r="E20" s="11">
        <v>740352.75</v>
      </c>
      <c r="F20" s="11">
        <f t="shared" ref="F20:F27" si="5">+D20+E20</f>
        <v>3087304.22</v>
      </c>
      <c r="G20" s="11">
        <v>1909918</v>
      </c>
      <c r="H20" s="11">
        <v>1909918</v>
      </c>
      <c r="I20" s="11">
        <f t="shared" ref="I20:I27" si="6">+F20-G20</f>
        <v>1177386.2200000002</v>
      </c>
    </row>
    <row r="21" spans="2:9" x14ac:dyDescent="0.2">
      <c r="B21" s="19"/>
      <c r="C21" s="20" t="s">
        <v>23</v>
      </c>
      <c r="D21" s="11">
        <v>16051.66</v>
      </c>
      <c r="E21" s="11">
        <v>2128.4499999999998</v>
      </c>
      <c r="F21" s="11">
        <f t="shared" si="5"/>
        <v>18180.11</v>
      </c>
      <c r="G21" s="11">
        <v>13853.14</v>
      </c>
      <c r="H21" s="11">
        <v>13853.14</v>
      </c>
      <c r="I21" s="11">
        <f t="shared" si="6"/>
        <v>4326.9700000000012</v>
      </c>
    </row>
    <row r="22" spans="2:9" x14ac:dyDescent="0.2">
      <c r="B22" s="19"/>
      <c r="C22" s="20" t="s">
        <v>24</v>
      </c>
      <c r="D22" s="11">
        <v>2047464.26</v>
      </c>
      <c r="E22" s="11">
        <v>-754932.25</v>
      </c>
      <c r="F22" s="11">
        <f t="shared" si="5"/>
        <v>1292532.01</v>
      </c>
      <c r="G22" s="11">
        <v>867767.45</v>
      </c>
      <c r="H22" s="11">
        <v>867767.45</v>
      </c>
      <c r="I22" s="11">
        <f>+F22-G22</f>
        <v>424764.56000000006</v>
      </c>
    </row>
    <row r="23" spans="2:9" x14ac:dyDescent="0.2">
      <c r="B23" s="19"/>
      <c r="C23" s="20" t="s">
        <v>25</v>
      </c>
      <c r="D23" s="11">
        <v>394188.74</v>
      </c>
      <c r="E23" s="11">
        <v>499701.78</v>
      </c>
      <c r="F23" s="11">
        <f t="shared" si="5"/>
        <v>893890.52</v>
      </c>
      <c r="G23" s="11">
        <v>817846.41</v>
      </c>
      <c r="H23" s="11">
        <v>817846.41</v>
      </c>
      <c r="I23" s="11">
        <f t="shared" si="6"/>
        <v>76044.109999999986</v>
      </c>
    </row>
    <row r="24" spans="2:9" x14ac:dyDescent="0.2">
      <c r="B24" s="19"/>
      <c r="C24" s="20" t="s">
        <v>26</v>
      </c>
      <c r="D24" s="11">
        <v>10308591.880000001</v>
      </c>
      <c r="E24" s="11">
        <v>-779631.67</v>
      </c>
      <c r="F24" s="11">
        <f t="shared" si="5"/>
        <v>9528960.2100000009</v>
      </c>
      <c r="G24" s="11">
        <v>8036533.1200000001</v>
      </c>
      <c r="H24" s="11">
        <v>8036533.1200000001</v>
      </c>
      <c r="I24" s="11">
        <f t="shared" si="6"/>
        <v>1492427.0900000008</v>
      </c>
    </row>
    <row r="25" spans="2:9" x14ac:dyDescent="0.2">
      <c r="B25" s="19"/>
      <c r="C25" s="20" t="s">
        <v>27</v>
      </c>
      <c r="D25" s="11">
        <v>407664.67</v>
      </c>
      <c r="E25" s="11">
        <v>80180.479999999996</v>
      </c>
      <c r="F25" s="11">
        <f t="shared" si="5"/>
        <v>487845.14999999997</v>
      </c>
      <c r="G25" s="11">
        <v>405184.96</v>
      </c>
      <c r="H25" s="11">
        <v>405184.96</v>
      </c>
      <c r="I25" s="11">
        <f t="shared" si="6"/>
        <v>82660.189999999944</v>
      </c>
    </row>
    <row r="26" spans="2:9" x14ac:dyDescent="0.2">
      <c r="B26" s="19"/>
      <c r="C26" s="20" t="s">
        <v>28</v>
      </c>
      <c r="D26" s="11">
        <v>254209.33</v>
      </c>
      <c r="E26" s="11">
        <v>71135</v>
      </c>
      <c r="F26" s="11">
        <f t="shared" si="5"/>
        <v>325344.32999999996</v>
      </c>
      <c r="G26" s="11">
        <v>207979</v>
      </c>
      <c r="H26" s="11">
        <v>207979</v>
      </c>
      <c r="I26" s="11">
        <f t="shared" si="6"/>
        <v>117365.32999999996</v>
      </c>
    </row>
    <row r="27" spans="2:9" x14ac:dyDescent="0.2">
      <c r="B27" s="19"/>
      <c r="C27" s="20" t="s">
        <v>29</v>
      </c>
      <c r="D27" s="11">
        <v>1917394.2</v>
      </c>
      <c r="E27" s="11">
        <v>-174221.3</v>
      </c>
      <c r="F27" s="11">
        <f t="shared" si="5"/>
        <v>1743172.9</v>
      </c>
      <c r="G27" s="11">
        <v>1533889.2</v>
      </c>
      <c r="H27" s="11">
        <v>1533889.2</v>
      </c>
      <c r="I27" s="11">
        <f t="shared" si="6"/>
        <v>209283.69999999995</v>
      </c>
    </row>
    <row r="28" spans="2:9" x14ac:dyDescent="0.2">
      <c r="B28" s="21" t="s">
        <v>30</v>
      </c>
      <c r="C28" s="22"/>
      <c r="D28" s="12">
        <f>D29+D30+D31+D32+D33+D34+D35+D36+D37</f>
        <v>39426999.319999993</v>
      </c>
      <c r="E28" s="12">
        <f t="shared" ref="E28:H28" si="7">E29+E30+E31+E32+E33+E34+E35+E36+E37</f>
        <v>4500835.6099999994</v>
      </c>
      <c r="F28" s="12">
        <f t="shared" si="7"/>
        <v>43927834.93</v>
      </c>
      <c r="G28" s="12">
        <f t="shared" si="7"/>
        <v>28470319.839999996</v>
      </c>
      <c r="H28" s="12">
        <f t="shared" si="7"/>
        <v>27560193.199999999</v>
      </c>
      <c r="I28" s="12">
        <f>I29+I30+I31+I32+I33+I34+I35+I36+I37</f>
        <v>15457515.09</v>
      </c>
    </row>
    <row r="29" spans="2:9" x14ac:dyDescent="0.2">
      <c r="B29" s="19"/>
      <c r="C29" s="20" t="s">
        <v>31</v>
      </c>
      <c r="D29" s="11">
        <v>1718152.45</v>
      </c>
      <c r="E29" s="11">
        <v>738342.98</v>
      </c>
      <c r="F29" s="11">
        <f>+D29+E29</f>
        <v>2456495.4299999997</v>
      </c>
      <c r="G29" s="11">
        <v>2203741.9300000002</v>
      </c>
      <c r="H29" s="11">
        <v>2203741.9300000002</v>
      </c>
      <c r="I29" s="11">
        <f>+F29-G29</f>
        <v>252753.49999999953</v>
      </c>
    </row>
    <row r="30" spans="2:9" x14ac:dyDescent="0.2">
      <c r="B30" s="19"/>
      <c r="C30" s="20" t="s">
        <v>32</v>
      </c>
      <c r="D30" s="11">
        <v>10618747.91</v>
      </c>
      <c r="E30" s="11">
        <v>1193599.8799999999</v>
      </c>
      <c r="F30" s="11">
        <f t="shared" ref="F30:F37" si="8">+D30+E30</f>
        <v>11812347.789999999</v>
      </c>
      <c r="G30" s="11">
        <v>5686047.3399999999</v>
      </c>
      <c r="H30" s="11">
        <v>5686047.3399999999</v>
      </c>
      <c r="I30" s="11">
        <f t="shared" ref="I30:I37" si="9">+F30-G30</f>
        <v>6126300.4499999993</v>
      </c>
    </row>
    <row r="31" spans="2:9" x14ac:dyDescent="0.2">
      <c r="B31" s="19"/>
      <c r="C31" s="20" t="s">
        <v>33</v>
      </c>
      <c r="D31" s="11">
        <v>4872438.38</v>
      </c>
      <c r="E31" s="11">
        <v>668925.67000000004</v>
      </c>
      <c r="F31" s="11">
        <f t="shared" si="8"/>
        <v>5541364.0499999998</v>
      </c>
      <c r="G31" s="11">
        <v>4320461.3499999996</v>
      </c>
      <c r="H31" s="11">
        <v>4076861.35</v>
      </c>
      <c r="I31" s="11">
        <f>+F31-G31</f>
        <v>1220902.7000000002</v>
      </c>
    </row>
    <row r="32" spans="2:9" x14ac:dyDescent="0.2">
      <c r="B32" s="19"/>
      <c r="C32" s="20" t="s">
        <v>34</v>
      </c>
      <c r="D32" s="11">
        <v>588406.98</v>
      </c>
      <c r="E32" s="11">
        <v>972893.01</v>
      </c>
      <c r="F32" s="11">
        <f t="shared" si="8"/>
        <v>1561299.99</v>
      </c>
      <c r="G32" s="11">
        <v>1534301.95</v>
      </c>
      <c r="H32" s="11">
        <v>1185961.01</v>
      </c>
      <c r="I32" s="11">
        <f t="shared" si="9"/>
        <v>26998.040000000037</v>
      </c>
    </row>
    <row r="33" spans="2:9" x14ac:dyDescent="0.2">
      <c r="B33" s="19"/>
      <c r="C33" s="20" t="s">
        <v>35</v>
      </c>
      <c r="D33" s="11">
        <v>3728674.5</v>
      </c>
      <c r="E33" s="11">
        <v>-989353.38</v>
      </c>
      <c r="F33" s="11">
        <f t="shared" si="8"/>
        <v>2739321.12</v>
      </c>
      <c r="G33" s="11">
        <v>1569771.03</v>
      </c>
      <c r="H33" s="11">
        <v>1564785.33</v>
      </c>
      <c r="I33" s="11">
        <f t="shared" si="9"/>
        <v>1169550.0900000001</v>
      </c>
    </row>
    <row r="34" spans="2:9" x14ac:dyDescent="0.2">
      <c r="B34" s="19"/>
      <c r="C34" s="20" t="s">
        <v>36</v>
      </c>
      <c r="D34" s="11">
        <v>4553521.8899999997</v>
      </c>
      <c r="E34" s="11">
        <v>-164650.41</v>
      </c>
      <c r="F34" s="11">
        <f t="shared" si="8"/>
        <v>4388871.4799999995</v>
      </c>
      <c r="G34" s="11">
        <v>3982672.61</v>
      </c>
      <c r="H34" s="11">
        <v>3971072.61</v>
      </c>
      <c r="I34" s="11">
        <f t="shared" si="9"/>
        <v>406198.86999999965</v>
      </c>
    </row>
    <row r="35" spans="2:9" x14ac:dyDescent="0.2">
      <c r="B35" s="19"/>
      <c r="C35" s="20" t="s">
        <v>37</v>
      </c>
      <c r="D35" s="11">
        <v>1139243.29</v>
      </c>
      <c r="E35" s="11">
        <v>37104.300000000003</v>
      </c>
      <c r="F35" s="11">
        <f t="shared" si="8"/>
        <v>1176347.5900000001</v>
      </c>
      <c r="G35" s="11">
        <v>943164.88</v>
      </c>
      <c r="H35" s="11">
        <v>943164.88</v>
      </c>
      <c r="I35" s="11">
        <f t="shared" si="9"/>
        <v>233182.71000000008</v>
      </c>
    </row>
    <row r="36" spans="2:9" x14ac:dyDescent="0.2">
      <c r="B36" s="19"/>
      <c r="C36" s="20" t="s">
        <v>38</v>
      </c>
      <c r="D36" s="11">
        <v>10715863.26</v>
      </c>
      <c r="E36" s="11">
        <v>1504232.55</v>
      </c>
      <c r="F36" s="11">
        <f t="shared" si="8"/>
        <v>12220095.810000001</v>
      </c>
      <c r="G36" s="11">
        <v>6256726.75</v>
      </c>
      <c r="H36" s="11">
        <v>5955126.75</v>
      </c>
      <c r="I36" s="11">
        <f>+F36-G36</f>
        <v>5963369.0600000005</v>
      </c>
    </row>
    <row r="37" spans="2:9" x14ac:dyDescent="0.2">
      <c r="B37" s="19"/>
      <c r="C37" s="20" t="s">
        <v>39</v>
      </c>
      <c r="D37" s="11">
        <v>1491950.66</v>
      </c>
      <c r="E37" s="11">
        <v>539741.01</v>
      </c>
      <c r="F37" s="11">
        <f t="shared" si="8"/>
        <v>2031691.67</v>
      </c>
      <c r="G37" s="11">
        <v>1973432</v>
      </c>
      <c r="H37" s="11">
        <v>1973432</v>
      </c>
      <c r="I37" s="11">
        <f t="shared" si="9"/>
        <v>58259.669999999925</v>
      </c>
    </row>
    <row r="38" spans="2:9" x14ac:dyDescent="0.2">
      <c r="B38" s="21" t="s">
        <v>40</v>
      </c>
      <c r="C38" s="22"/>
      <c r="D38" s="12">
        <f>D39+D40+D41+D42+D43+D44+D45+D46+D47</f>
        <v>8122677.6799999997</v>
      </c>
      <c r="E38" s="12">
        <f t="shared" ref="E38:H38" si="10">E39+E40+E41+E42+E43+E44+E45+E46+E47</f>
        <v>2277987.7999999998</v>
      </c>
      <c r="F38" s="12">
        <f t="shared" si="10"/>
        <v>10400665.48</v>
      </c>
      <c r="G38" s="12">
        <f t="shared" si="10"/>
        <v>9232338.6600000001</v>
      </c>
      <c r="H38" s="12">
        <f t="shared" si="10"/>
        <v>9232338.6600000001</v>
      </c>
      <c r="I38" s="12">
        <f>I39+I40+I41+I42+I43+I44+I45+I46+I47</f>
        <v>1168326.8199999994</v>
      </c>
    </row>
    <row r="39" spans="2:9" x14ac:dyDescent="0.2">
      <c r="B39" s="19"/>
      <c r="C39" s="20" t="s">
        <v>41</v>
      </c>
      <c r="D39" s="11">
        <v>0</v>
      </c>
      <c r="E39" s="11">
        <v>0</v>
      </c>
      <c r="F39" s="11">
        <f>+D39+E39</f>
        <v>0</v>
      </c>
      <c r="G39" s="11">
        <v>0</v>
      </c>
      <c r="H39" s="11">
        <v>0</v>
      </c>
      <c r="I39" s="11">
        <f>+F39-G39</f>
        <v>0</v>
      </c>
    </row>
    <row r="40" spans="2:9" x14ac:dyDescent="0.2">
      <c r="B40" s="19"/>
      <c r="C40" s="20" t="s">
        <v>42</v>
      </c>
      <c r="D40" s="11">
        <v>345000</v>
      </c>
      <c r="E40" s="11">
        <v>-345000</v>
      </c>
      <c r="F40" s="11">
        <f t="shared" ref="F40:F47" si="11">+D40+E40</f>
        <v>0</v>
      </c>
      <c r="G40" s="11">
        <v>0</v>
      </c>
      <c r="H40" s="11">
        <v>0</v>
      </c>
      <c r="I40" s="11">
        <f t="shared" ref="I40:I47" si="12">+F40-G40</f>
        <v>0</v>
      </c>
    </row>
    <row r="41" spans="2:9" x14ac:dyDescent="0.2">
      <c r="B41" s="19"/>
      <c r="C41" s="20" t="s">
        <v>43</v>
      </c>
      <c r="D41" s="11">
        <v>1082118.67</v>
      </c>
      <c r="E41" s="11">
        <v>0</v>
      </c>
      <c r="F41" s="11">
        <f t="shared" si="11"/>
        <v>1082118.67</v>
      </c>
      <c r="G41" s="11">
        <v>810437</v>
      </c>
      <c r="H41" s="11">
        <v>810437</v>
      </c>
      <c r="I41" s="11">
        <f t="shared" si="12"/>
        <v>271681.66999999993</v>
      </c>
    </row>
    <row r="42" spans="2:9" x14ac:dyDescent="0.2">
      <c r="B42" s="19"/>
      <c r="C42" s="20" t="s">
        <v>44</v>
      </c>
      <c r="D42" s="11">
        <v>5157039.01</v>
      </c>
      <c r="E42" s="11">
        <v>2339914.0499999998</v>
      </c>
      <c r="F42" s="11">
        <f t="shared" si="11"/>
        <v>7496953.0599999996</v>
      </c>
      <c r="G42" s="11">
        <v>6610536.6600000001</v>
      </c>
      <c r="H42" s="11">
        <v>6610536.6600000001</v>
      </c>
      <c r="I42" s="11">
        <f t="shared" si="12"/>
        <v>886416.39999999944</v>
      </c>
    </row>
    <row r="43" spans="2:9" x14ac:dyDescent="0.2">
      <c r="B43" s="19"/>
      <c r="C43" s="20" t="s">
        <v>45</v>
      </c>
      <c r="D43" s="11">
        <v>1418520</v>
      </c>
      <c r="E43" s="11">
        <v>77805</v>
      </c>
      <c r="F43" s="11">
        <f t="shared" si="11"/>
        <v>1496325</v>
      </c>
      <c r="G43" s="11">
        <v>1496325</v>
      </c>
      <c r="H43" s="11">
        <v>1496325</v>
      </c>
      <c r="I43" s="11">
        <f t="shared" si="12"/>
        <v>0</v>
      </c>
    </row>
    <row r="44" spans="2:9" x14ac:dyDescent="0.2">
      <c r="B44" s="19"/>
      <c r="C44" s="20" t="s">
        <v>46</v>
      </c>
      <c r="D44" s="11">
        <v>0</v>
      </c>
      <c r="E44" s="11">
        <v>0</v>
      </c>
      <c r="F44" s="11">
        <f t="shared" si="11"/>
        <v>0</v>
      </c>
      <c r="G44" s="11">
        <v>0</v>
      </c>
      <c r="H44" s="11">
        <v>0</v>
      </c>
      <c r="I44" s="11">
        <f t="shared" si="12"/>
        <v>0</v>
      </c>
    </row>
    <row r="45" spans="2:9" x14ac:dyDescent="0.2">
      <c r="B45" s="19"/>
      <c r="C45" s="20" t="s">
        <v>47</v>
      </c>
      <c r="D45" s="11">
        <v>0</v>
      </c>
      <c r="E45" s="11">
        <v>0</v>
      </c>
      <c r="F45" s="11">
        <f t="shared" si="11"/>
        <v>0</v>
      </c>
      <c r="G45" s="11">
        <v>0</v>
      </c>
      <c r="H45" s="11">
        <v>0</v>
      </c>
      <c r="I45" s="11">
        <f t="shared" si="12"/>
        <v>0</v>
      </c>
    </row>
    <row r="46" spans="2:9" x14ac:dyDescent="0.2">
      <c r="B46" s="19"/>
      <c r="C46" s="20" t="s">
        <v>48</v>
      </c>
      <c r="D46" s="11">
        <v>120000</v>
      </c>
      <c r="E46" s="11">
        <v>205268.75</v>
      </c>
      <c r="F46" s="11">
        <f t="shared" si="11"/>
        <v>325268.75</v>
      </c>
      <c r="G46" s="11">
        <v>315040</v>
      </c>
      <c r="H46" s="11">
        <v>315040</v>
      </c>
      <c r="I46" s="11">
        <f t="shared" si="12"/>
        <v>10228.75</v>
      </c>
    </row>
    <row r="47" spans="2:9" x14ac:dyDescent="0.2">
      <c r="B47" s="19"/>
      <c r="C47" s="20" t="s">
        <v>49</v>
      </c>
      <c r="D47" s="11">
        <v>0</v>
      </c>
      <c r="E47" s="11">
        <v>0</v>
      </c>
      <c r="F47" s="11">
        <f t="shared" si="11"/>
        <v>0</v>
      </c>
      <c r="G47" s="11">
        <v>0</v>
      </c>
      <c r="H47" s="11">
        <v>0</v>
      </c>
      <c r="I47" s="11">
        <f t="shared" si="12"/>
        <v>0</v>
      </c>
    </row>
    <row r="48" spans="2:9" x14ac:dyDescent="0.2">
      <c r="B48" s="21" t="s">
        <v>50</v>
      </c>
      <c r="C48" s="22"/>
      <c r="D48" s="12">
        <f>D49+D50+D51+D52+D53+D54+D55+D56+D57</f>
        <v>1120185.6099999999</v>
      </c>
      <c r="E48" s="12">
        <f t="shared" ref="E48:H48" si="13">E49+E50+E51+E52+E53+E54+E55+E56+E57</f>
        <v>67849.609999999986</v>
      </c>
      <c r="F48" s="12">
        <f t="shared" si="13"/>
        <v>1188035.22</v>
      </c>
      <c r="G48" s="12">
        <f t="shared" si="13"/>
        <v>358433.17</v>
      </c>
      <c r="H48" s="12">
        <f t="shared" si="13"/>
        <v>358433.17</v>
      </c>
      <c r="I48" s="12">
        <f>I49+I50+I51+I52+I53+I54+I55+I56+I57</f>
        <v>829602.04999999993</v>
      </c>
    </row>
    <row r="49" spans="2:9" x14ac:dyDescent="0.2">
      <c r="B49" s="19"/>
      <c r="C49" s="20" t="s">
        <v>51</v>
      </c>
      <c r="D49" s="11">
        <v>274985.61</v>
      </c>
      <c r="E49" s="11">
        <v>-165894.39000000001</v>
      </c>
      <c r="F49" s="11">
        <f>+D49+E49</f>
        <v>109091.21999999997</v>
      </c>
      <c r="G49" s="11">
        <v>79489.17</v>
      </c>
      <c r="H49" s="11">
        <v>79489.17</v>
      </c>
      <c r="I49" s="11">
        <f>+F49-G49</f>
        <v>29602.049999999974</v>
      </c>
    </row>
    <row r="50" spans="2:9" x14ac:dyDescent="0.2">
      <c r="B50" s="19"/>
      <c r="C50" s="20" t="s">
        <v>52</v>
      </c>
      <c r="D50" s="11">
        <v>0</v>
      </c>
      <c r="E50" s="11">
        <v>28304</v>
      </c>
      <c r="F50" s="11">
        <f t="shared" ref="F50:F57" si="14">+D50+E50</f>
        <v>28304</v>
      </c>
      <c r="G50" s="11">
        <v>28304</v>
      </c>
      <c r="H50" s="11">
        <v>28304</v>
      </c>
      <c r="I50" s="11">
        <f t="shared" ref="I50:I57" si="15">+F50-G50</f>
        <v>0</v>
      </c>
    </row>
    <row r="51" spans="2:9" x14ac:dyDescent="0.2">
      <c r="B51" s="19"/>
      <c r="C51" s="20" t="s">
        <v>53</v>
      </c>
      <c r="D51" s="11">
        <v>0</v>
      </c>
      <c r="E51" s="11">
        <v>0</v>
      </c>
      <c r="F51" s="11">
        <f t="shared" si="14"/>
        <v>0</v>
      </c>
      <c r="G51" s="11">
        <v>0</v>
      </c>
      <c r="H51" s="11">
        <v>0</v>
      </c>
      <c r="I51" s="11">
        <f t="shared" si="15"/>
        <v>0</v>
      </c>
    </row>
    <row r="52" spans="2:9" x14ac:dyDescent="0.2">
      <c r="B52" s="19"/>
      <c r="C52" s="20" t="s">
        <v>54</v>
      </c>
      <c r="D52" s="11">
        <v>845200</v>
      </c>
      <c r="E52" s="11">
        <v>-45200</v>
      </c>
      <c r="F52" s="11">
        <f t="shared" si="14"/>
        <v>800000</v>
      </c>
      <c r="G52" s="11">
        <v>0</v>
      </c>
      <c r="H52" s="11">
        <v>0</v>
      </c>
      <c r="I52" s="11">
        <f t="shared" si="15"/>
        <v>800000</v>
      </c>
    </row>
    <row r="53" spans="2:9" x14ac:dyDescent="0.2">
      <c r="B53" s="19"/>
      <c r="C53" s="20" t="s">
        <v>55</v>
      </c>
      <c r="D53" s="11">
        <v>0</v>
      </c>
      <c r="E53" s="11">
        <v>0</v>
      </c>
      <c r="F53" s="11">
        <f t="shared" si="14"/>
        <v>0</v>
      </c>
      <c r="G53" s="11">
        <v>0</v>
      </c>
      <c r="H53" s="11">
        <v>0</v>
      </c>
      <c r="I53" s="11">
        <f t="shared" si="15"/>
        <v>0</v>
      </c>
    </row>
    <row r="54" spans="2:9" x14ac:dyDescent="0.2">
      <c r="B54" s="19"/>
      <c r="C54" s="20" t="s">
        <v>56</v>
      </c>
      <c r="D54" s="11">
        <v>0</v>
      </c>
      <c r="E54" s="11">
        <v>640</v>
      </c>
      <c r="F54" s="11">
        <f t="shared" si="14"/>
        <v>640</v>
      </c>
      <c r="G54" s="11">
        <v>640</v>
      </c>
      <c r="H54" s="11">
        <v>640</v>
      </c>
      <c r="I54" s="11">
        <f t="shared" si="15"/>
        <v>0</v>
      </c>
    </row>
    <row r="55" spans="2:9" x14ac:dyDescent="0.2">
      <c r="B55" s="19"/>
      <c r="C55" s="20" t="s">
        <v>57</v>
      </c>
      <c r="D55" s="11">
        <v>0</v>
      </c>
      <c r="E55" s="11">
        <v>0</v>
      </c>
      <c r="F55" s="11">
        <f t="shared" si="14"/>
        <v>0</v>
      </c>
      <c r="G55" s="11">
        <v>0</v>
      </c>
      <c r="H55" s="11">
        <v>0</v>
      </c>
      <c r="I55" s="11">
        <f t="shared" si="15"/>
        <v>0</v>
      </c>
    </row>
    <row r="56" spans="2:9" x14ac:dyDescent="0.2">
      <c r="B56" s="19"/>
      <c r="C56" s="20" t="s">
        <v>58</v>
      </c>
      <c r="D56" s="11">
        <v>0</v>
      </c>
      <c r="E56" s="11">
        <v>250000</v>
      </c>
      <c r="F56" s="11">
        <f t="shared" si="14"/>
        <v>250000</v>
      </c>
      <c r="G56" s="11">
        <v>250000</v>
      </c>
      <c r="H56" s="11">
        <v>250000</v>
      </c>
      <c r="I56" s="11">
        <f t="shared" si="15"/>
        <v>0</v>
      </c>
    </row>
    <row r="57" spans="2:9" x14ac:dyDescent="0.2">
      <c r="B57" s="19"/>
      <c r="C57" s="20" t="s">
        <v>59</v>
      </c>
      <c r="D57" s="11">
        <v>0</v>
      </c>
      <c r="E57" s="11">
        <v>0</v>
      </c>
      <c r="F57" s="11">
        <f t="shared" si="14"/>
        <v>0</v>
      </c>
      <c r="G57" s="11">
        <v>0</v>
      </c>
      <c r="H57" s="11">
        <v>0</v>
      </c>
      <c r="I57" s="11">
        <f t="shared" si="15"/>
        <v>0</v>
      </c>
    </row>
    <row r="58" spans="2:9" x14ac:dyDescent="0.2">
      <c r="B58" s="21" t="s">
        <v>60</v>
      </c>
      <c r="C58" s="22"/>
      <c r="D58" s="12">
        <f>D59+D60+D61</f>
        <v>1082230.8700000001</v>
      </c>
      <c r="E58" s="12">
        <f t="shared" ref="E58:H58" si="16">E59+E60+E61</f>
        <v>14821907.609999999</v>
      </c>
      <c r="F58" s="12">
        <f t="shared" si="16"/>
        <v>15904138.48</v>
      </c>
      <c r="G58" s="12">
        <f t="shared" si="16"/>
        <v>15241609.299999999</v>
      </c>
      <c r="H58" s="12">
        <f t="shared" si="16"/>
        <v>15241609.299999999</v>
      </c>
      <c r="I58" s="12">
        <f>+F58-G58</f>
        <v>662529.18000000156</v>
      </c>
    </row>
    <row r="59" spans="2:9" x14ac:dyDescent="0.2">
      <c r="B59" s="19"/>
      <c r="C59" s="20" t="s">
        <v>61</v>
      </c>
      <c r="D59" s="11">
        <v>1082230.8700000001</v>
      </c>
      <c r="E59" s="11">
        <v>11150266.5</v>
      </c>
      <c r="F59" s="11">
        <f>+D59+E59</f>
        <v>12232497.370000001</v>
      </c>
      <c r="G59" s="11">
        <v>11569968.189999999</v>
      </c>
      <c r="H59" s="11">
        <v>11569968.189999999</v>
      </c>
      <c r="I59" s="11">
        <f t="shared" ref="I59:I60" si="17">+F59-G59</f>
        <v>662529.18000000156</v>
      </c>
    </row>
    <row r="60" spans="2:9" x14ac:dyDescent="0.2">
      <c r="B60" s="19"/>
      <c r="C60" s="20" t="s">
        <v>62</v>
      </c>
      <c r="D60" s="11">
        <v>0</v>
      </c>
      <c r="E60" s="11">
        <v>3671641.11</v>
      </c>
      <c r="F60" s="11">
        <f t="shared" ref="F60:F61" si="18">+D60+E60</f>
        <v>3671641.11</v>
      </c>
      <c r="G60" s="11">
        <v>3671641.11</v>
      </c>
      <c r="H60" s="11">
        <v>3671641.11</v>
      </c>
      <c r="I60" s="11">
        <f t="shared" si="17"/>
        <v>0</v>
      </c>
    </row>
    <row r="61" spans="2:9" x14ac:dyDescent="0.2">
      <c r="B61" s="19"/>
      <c r="C61" s="20" t="s">
        <v>63</v>
      </c>
      <c r="D61" s="11">
        <v>0</v>
      </c>
      <c r="E61" s="11">
        <v>0</v>
      </c>
      <c r="F61" s="11">
        <f t="shared" si="18"/>
        <v>0</v>
      </c>
      <c r="G61" s="11">
        <v>0</v>
      </c>
      <c r="H61" s="11">
        <v>0</v>
      </c>
      <c r="I61" s="11">
        <v>0</v>
      </c>
    </row>
    <row r="62" spans="2:9" x14ac:dyDescent="0.2">
      <c r="B62" s="21" t="s">
        <v>64</v>
      </c>
      <c r="C62" s="22"/>
      <c r="D62" s="12">
        <f>D63+D64+D65+D66+D67+D69+D70</f>
        <v>0</v>
      </c>
      <c r="E62" s="12">
        <f t="shared" ref="E62:I62" si="19">E63+E64+E65+E66+E67+E69+E70</f>
        <v>0</v>
      </c>
      <c r="F62" s="12">
        <f t="shared" si="19"/>
        <v>0</v>
      </c>
      <c r="G62" s="12">
        <f t="shared" si="19"/>
        <v>0</v>
      </c>
      <c r="H62" s="12">
        <f t="shared" si="19"/>
        <v>0</v>
      </c>
      <c r="I62" s="12">
        <f t="shared" si="19"/>
        <v>0</v>
      </c>
    </row>
    <row r="63" spans="2:9" x14ac:dyDescent="0.2">
      <c r="B63" s="19"/>
      <c r="C63" s="20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9"/>
      <c r="C64" s="20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9"/>
      <c r="C65" s="20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9"/>
      <c r="C66" s="20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9"/>
      <c r="C67" s="20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9"/>
      <c r="C68" s="20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9"/>
      <c r="C69" s="20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9"/>
      <c r="C70" s="20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1" t="s">
        <v>73</v>
      </c>
      <c r="C71" s="22"/>
      <c r="D71" s="12">
        <f>D72+D73+D74</f>
        <v>867093.33</v>
      </c>
      <c r="E71" s="12">
        <f t="shared" ref="E71:H71" si="20">E72+E73+E74</f>
        <v>1147558.99</v>
      </c>
      <c r="F71" s="12">
        <f t="shared" si="20"/>
        <v>2014652.3199999998</v>
      </c>
      <c r="G71" s="12">
        <f t="shared" si="20"/>
        <v>1160346.1100000001</v>
      </c>
      <c r="H71" s="12">
        <f t="shared" si="20"/>
        <v>1160346.1100000001</v>
      </c>
      <c r="I71" s="12">
        <f>I72+I73+I74</f>
        <v>854306.20999999973</v>
      </c>
    </row>
    <row r="72" spans="2:9" x14ac:dyDescent="0.2">
      <c r="B72" s="19"/>
      <c r="C72" s="20" t="s">
        <v>74</v>
      </c>
      <c r="D72" s="11">
        <v>0</v>
      </c>
      <c r="E72" s="11">
        <v>0</v>
      </c>
      <c r="F72" s="11">
        <f t="shared" ref="F72:F74" si="21">+D72+E72</f>
        <v>0</v>
      </c>
      <c r="G72" s="11">
        <v>0</v>
      </c>
      <c r="H72" s="11">
        <v>0</v>
      </c>
      <c r="I72" s="11">
        <f t="shared" ref="I72:I73" si="22">+F72-G72</f>
        <v>0</v>
      </c>
    </row>
    <row r="73" spans="2:9" x14ac:dyDescent="0.2">
      <c r="B73" s="19"/>
      <c r="C73" s="20" t="s">
        <v>75</v>
      </c>
      <c r="D73" s="11">
        <v>0</v>
      </c>
      <c r="E73" s="11">
        <v>0</v>
      </c>
      <c r="F73" s="11">
        <f t="shared" si="21"/>
        <v>0</v>
      </c>
      <c r="G73" s="11">
        <v>0</v>
      </c>
      <c r="H73" s="11">
        <v>0</v>
      </c>
      <c r="I73" s="11">
        <f t="shared" si="22"/>
        <v>0</v>
      </c>
    </row>
    <row r="74" spans="2:9" x14ac:dyDescent="0.2">
      <c r="B74" s="19"/>
      <c r="C74" s="20" t="s">
        <v>76</v>
      </c>
      <c r="D74" s="11">
        <v>867093.33</v>
      </c>
      <c r="E74" s="17">
        <v>1147558.99</v>
      </c>
      <c r="F74" s="11">
        <f t="shared" si="21"/>
        <v>2014652.3199999998</v>
      </c>
      <c r="G74" s="11">
        <v>1160346.1100000001</v>
      </c>
      <c r="H74" s="11">
        <v>1160346.1100000001</v>
      </c>
      <c r="I74" s="11">
        <f>+F74-G74</f>
        <v>854306.20999999973</v>
      </c>
    </row>
    <row r="75" spans="2:9" x14ac:dyDescent="0.2">
      <c r="B75" s="21" t="s">
        <v>77</v>
      </c>
      <c r="C75" s="22"/>
      <c r="D75" s="12">
        <f>D76+D77+D78+D79+D80+D81+D82</f>
        <v>0</v>
      </c>
      <c r="E75" s="12">
        <f t="shared" ref="E75:H75" si="23">E76+E77+E78+E79+E80+E81+E82</f>
        <v>0</v>
      </c>
      <c r="F75" s="12">
        <f t="shared" si="23"/>
        <v>0</v>
      </c>
      <c r="G75" s="12">
        <f t="shared" si="23"/>
        <v>0</v>
      </c>
      <c r="H75" s="12">
        <f t="shared" si="23"/>
        <v>0</v>
      </c>
      <c r="I75" s="12">
        <f>I76+I77+I78+I79+I80+I81+I82</f>
        <v>0</v>
      </c>
    </row>
    <row r="76" spans="2:9" x14ac:dyDescent="0.2">
      <c r="B76" s="19"/>
      <c r="C76" s="20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9"/>
      <c r="C77" s="20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9"/>
      <c r="C78" s="20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9"/>
      <c r="C79" s="20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9"/>
      <c r="C80" s="20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19"/>
      <c r="C81" s="20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19"/>
      <c r="C82" s="20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23"/>
      <c r="C83" s="24"/>
      <c r="D83" s="13"/>
      <c r="E83" s="13"/>
      <c r="F83" s="13"/>
      <c r="G83" s="13"/>
      <c r="H83" s="13"/>
      <c r="I83" s="13"/>
    </row>
    <row r="84" spans="2:12" x14ac:dyDescent="0.2">
      <c r="B84" s="23" t="s">
        <v>85</v>
      </c>
      <c r="C84" s="24"/>
      <c r="D84" s="16">
        <f>+D85+D93+D103+D113+D123+D133+D137+D146+D150</f>
        <v>119253193.53</v>
      </c>
      <c r="E84" s="16">
        <f t="shared" ref="E84:I84" si="24">+E85+E93+E103+E113+E123+E133+E137+E146+E150</f>
        <v>8584696.9500000011</v>
      </c>
      <c r="F84" s="16">
        <f>+F85+F93+F103+F113+F123+F133+F137+F146+F150</f>
        <v>127837890.47999999</v>
      </c>
      <c r="G84" s="16">
        <f t="shared" si="24"/>
        <v>123028200.22</v>
      </c>
      <c r="H84" s="16">
        <f t="shared" si="24"/>
        <v>115586270.84</v>
      </c>
      <c r="I84" s="16">
        <f t="shared" si="24"/>
        <v>4809690.2600000119</v>
      </c>
      <c r="L84" s="17"/>
    </row>
    <row r="85" spans="2:12" x14ac:dyDescent="0.2">
      <c r="B85" s="21" t="s">
        <v>12</v>
      </c>
      <c r="C85" s="22"/>
      <c r="D85" s="12">
        <f t="shared" ref="D85:I85" si="25">D86+D87+D88+D89+D90+D91+D92</f>
        <v>9035700</v>
      </c>
      <c r="E85" s="12">
        <f t="shared" si="25"/>
        <v>1415321.73</v>
      </c>
      <c r="F85" s="12">
        <f t="shared" si="25"/>
        <v>10451021.73</v>
      </c>
      <c r="G85" s="12">
        <f t="shared" si="25"/>
        <v>10451021.73</v>
      </c>
      <c r="H85" s="12">
        <v>10451021.73</v>
      </c>
      <c r="I85" s="12">
        <f t="shared" si="25"/>
        <v>0</v>
      </c>
    </row>
    <row r="86" spans="2:12" x14ac:dyDescent="0.2">
      <c r="B86" s="19"/>
      <c r="C86" s="20" t="s">
        <v>13</v>
      </c>
      <c r="D86" s="11">
        <v>6669400</v>
      </c>
      <c r="E86" s="11">
        <v>129710.19</v>
      </c>
      <c r="F86" s="11">
        <f>+D86+E86</f>
        <v>6799110.1900000004</v>
      </c>
      <c r="G86" s="11">
        <v>6799110.1900000004</v>
      </c>
      <c r="H86" s="11">
        <v>6799110.1900000004</v>
      </c>
      <c r="I86" s="11">
        <f>+F86-G86</f>
        <v>0</v>
      </c>
      <c r="L86" s="17"/>
    </row>
    <row r="87" spans="2:12" x14ac:dyDescent="0.2">
      <c r="B87" s="19"/>
      <c r="C87" s="20" t="s">
        <v>14</v>
      </c>
      <c r="D87" s="11">
        <v>0</v>
      </c>
      <c r="E87" s="11">
        <v>0</v>
      </c>
      <c r="F87" s="11">
        <f t="shared" ref="F87:F92" si="26">+D87+E87</f>
        <v>0</v>
      </c>
      <c r="G87" s="11">
        <v>0</v>
      </c>
      <c r="H87" s="11">
        <v>0</v>
      </c>
      <c r="I87" s="11">
        <f t="shared" ref="I87:I92" si="27">+F87-G87</f>
        <v>0</v>
      </c>
    </row>
    <row r="88" spans="2:12" x14ac:dyDescent="0.2">
      <c r="B88" s="19"/>
      <c r="C88" s="20" t="s">
        <v>15</v>
      </c>
      <c r="D88" s="11">
        <v>2366300</v>
      </c>
      <c r="E88" s="11">
        <v>1285611.54</v>
      </c>
      <c r="F88" s="11">
        <f t="shared" si="26"/>
        <v>3651911.54</v>
      </c>
      <c r="G88" s="11">
        <v>3651911.54</v>
      </c>
      <c r="H88" s="11">
        <v>3651911.54</v>
      </c>
      <c r="I88" s="11">
        <f t="shared" si="27"/>
        <v>0</v>
      </c>
    </row>
    <row r="89" spans="2:12" x14ac:dyDescent="0.2">
      <c r="B89" s="19"/>
      <c r="C89" s="20" t="s">
        <v>16</v>
      </c>
      <c r="D89" s="11">
        <v>0</v>
      </c>
      <c r="E89" s="11">
        <v>0</v>
      </c>
      <c r="F89" s="11">
        <f t="shared" si="26"/>
        <v>0</v>
      </c>
      <c r="G89" s="11">
        <v>0</v>
      </c>
      <c r="H89" s="11">
        <v>0</v>
      </c>
      <c r="I89" s="11">
        <f t="shared" si="27"/>
        <v>0</v>
      </c>
    </row>
    <row r="90" spans="2:12" x14ac:dyDescent="0.2">
      <c r="B90" s="19"/>
      <c r="C90" s="20" t="s">
        <v>17</v>
      </c>
      <c r="D90" s="11">
        <v>0</v>
      </c>
      <c r="E90" s="11">
        <v>0</v>
      </c>
      <c r="F90" s="11">
        <f t="shared" si="26"/>
        <v>0</v>
      </c>
      <c r="G90" s="11">
        <v>0</v>
      </c>
      <c r="H90" s="11">
        <v>0</v>
      </c>
      <c r="I90" s="11">
        <f t="shared" si="27"/>
        <v>0</v>
      </c>
    </row>
    <row r="91" spans="2:12" x14ac:dyDescent="0.2">
      <c r="B91" s="19"/>
      <c r="C91" s="20" t="s">
        <v>18</v>
      </c>
      <c r="D91" s="11">
        <v>0</v>
      </c>
      <c r="E91" s="11">
        <v>0</v>
      </c>
      <c r="F91" s="11">
        <f t="shared" si="26"/>
        <v>0</v>
      </c>
      <c r="G91" s="11">
        <v>0</v>
      </c>
      <c r="H91" s="11">
        <v>0</v>
      </c>
      <c r="I91" s="11">
        <f t="shared" si="27"/>
        <v>0</v>
      </c>
    </row>
    <row r="92" spans="2:12" x14ac:dyDescent="0.2">
      <c r="B92" s="19"/>
      <c r="C92" s="20" t="s">
        <v>19</v>
      </c>
      <c r="D92" s="11">
        <v>0</v>
      </c>
      <c r="E92" s="11">
        <v>0</v>
      </c>
      <c r="F92" s="11">
        <f t="shared" si="26"/>
        <v>0</v>
      </c>
      <c r="G92" s="11">
        <v>0</v>
      </c>
      <c r="H92" s="11">
        <v>0</v>
      </c>
      <c r="I92" s="11">
        <f t="shared" si="27"/>
        <v>0</v>
      </c>
    </row>
    <row r="93" spans="2:12" x14ac:dyDescent="0.2">
      <c r="B93" s="21" t="s">
        <v>20</v>
      </c>
      <c r="C93" s="22"/>
      <c r="D93" s="12">
        <f t="shared" ref="D93:I93" si="28">D94+D95+D96+D97+D98+D99+D100+D101+D102</f>
        <v>0</v>
      </c>
      <c r="E93" s="12">
        <f t="shared" si="28"/>
        <v>10098368.800000001</v>
      </c>
      <c r="F93" s="12">
        <f t="shared" si="28"/>
        <v>10098368.800000001</v>
      </c>
      <c r="G93" s="12">
        <f t="shared" si="28"/>
        <v>10098368.800000001</v>
      </c>
      <c r="H93" s="12">
        <f t="shared" si="28"/>
        <v>10098368.800000001</v>
      </c>
      <c r="I93" s="12">
        <f t="shared" si="28"/>
        <v>0</v>
      </c>
    </row>
    <row r="94" spans="2:12" x14ac:dyDescent="0.2">
      <c r="B94" s="19"/>
      <c r="C94" s="20" t="s">
        <v>21</v>
      </c>
      <c r="D94" s="11">
        <v>0</v>
      </c>
      <c r="E94" s="11">
        <v>733670.36</v>
      </c>
      <c r="F94" s="11">
        <f>+D94+E94</f>
        <v>733670.36</v>
      </c>
      <c r="G94" s="11">
        <v>733670.36</v>
      </c>
      <c r="H94" s="11">
        <v>733670.36</v>
      </c>
      <c r="I94" s="11">
        <f>+F94-G94</f>
        <v>0</v>
      </c>
    </row>
    <row r="95" spans="2:12" x14ac:dyDescent="0.2">
      <c r="B95" s="19"/>
      <c r="C95" s="20" t="s">
        <v>22</v>
      </c>
      <c r="D95" s="11">
        <v>0</v>
      </c>
      <c r="E95" s="11"/>
      <c r="F95" s="11">
        <f t="shared" ref="F95:F102" si="29">+D95+E95</f>
        <v>0</v>
      </c>
      <c r="G95" s="11"/>
      <c r="H95" s="11">
        <v>7907303.4400000004</v>
      </c>
      <c r="I95" s="11">
        <f t="shared" ref="I95:I102" si="30">+F95-G95</f>
        <v>0</v>
      </c>
    </row>
    <row r="96" spans="2:12" x14ac:dyDescent="0.2">
      <c r="B96" s="19"/>
      <c r="C96" s="20" t="s">
        <v>23</v>
      </c>
      <c r="D96" s="11">
        <v>0</v>
      </c>
      <c r="E96" s="11">
        <v>7907303.4400000004</v>
      </c>
      <c r="F96" s="11">
        <f t="shared" si="29"/>
        <v>7907303.4400000004</v>
      </c>
      <c r="G96" s="11">
        <v>7907303.4400000004</v>
      </c>
      <c r="H96" s="11">
        <v>0</v>
      </c>
      <c r="I96" s="11">
        <f t="shared" si="30"/>
        <v>0</v>
      </c>
    </row>
    <row r="97" spans="2:9" x14ac:dyDescent="0.2">
      <c r="B97" s="19"/>
      <c r="C97" s="20" t="s">
        <v>24</v>
      </c>
      <c r="D97" s="11">
        <v>0</v>
      </c>
      <c r="E97" s="11">
        <v>0</v>
      </c>
      <c r="F97" s="11">
        <f t="shared" si="29"/>
        <v>0</v>
      </c>
      <c r="G97" s="11">
        <v>0</v>
      </c>
      <c r="H97" s="11">
        <v>0</v>
      </c>
      <c r="I97" s="11">
        <f t="shared" si="30"/>
        <v>0</v>
      </c>
    </row>
    <row r="98" spans="2:9" x14ac:dyDescent="0.2">
      <c r="B98" s="19"/>
      <c r="C98" s="20" t="s">
        <v>25</v>
      </c>
      <c r="D98" s="11">
        <v>0</v>
      </c>
      <c r="E98" s="11">
        <v>0</v>
      </c>
      <c r="F98" s="11">
        <f t="shared" si="29"/>
        <v>0</v>
      </c>
      <c r="G98" s="11">
        <v>0</v>
      </c>
      <c r="H98" s="11">
        <v>19870.8</v>
      </c>
      <c r="I98" s="11">
        <f t="shared" si="30"/>
        <v>0</v>
      </c>
    </row>
    <row r="99" spans="2:9" x14ac:dyDescent="0.2">
      <c r="B99" s="19"/>
      <c r="C99" s="20" t="s">
        <v>26</v>
      </c>
      <c r="D99" s="11">
        <v>0</v>
      </c>
      <c r="E99" s="11">
        <v>19870.8</v>
      </c>
      <c r="F99" s="11">
        <f t="shared" si="29"/>
        <v>19870.8</v>
      </c>
      <c r="G99" s="11">
        <v>19870.8</v>
      </c>
      <c r="H99" s="11">
        <v>0</v>
      </c>
      <c r="I99" s="11">
        <f t="shared" si="30"/>
        <v>0</v>
      </c>
    </row>
    <row r="100" spans="2:9" x14ac:dyDescent="0.2">
      <c r="B100" s="19"/>
      <c r="C100" s="20" t="s">
        <v>27</v>
      </c>
      <c r="D100" s="11">
        <v>0</v>
      </c>
      <c r="E100" s="11">
        <v>0</v>
      </c>
      <c r="F100" s="11">
        <f t="shared" si="29"/>
        <v>0</v>
      </c>
      <c r="G100" s="11">
        <v>0</v>
      </c>
      <c r="H100" s="11">
        <v>1437524.2</v>
      </c>
      <c r="I100" s="11">
        <f t="shared" si="30"/>
        <v>0</v>
      </c>
    </row>
    <row r="101" spans="2:9" x14ac:dyDescent="0.2">
      <c r="B101" s="19"/>
      <c r="C101" s="20" t="s">
        <v>28</v>
      </c>
      <c r="D101" s="11">
        <v>0</v>
      </c>
      <c r="E101" s="11">
        <v>1437524.2</v>
      </c>
      <c r="F101" s="11">
        <f t="shared" si="29"/>
        <v>1437524.2</v>
      </c>
      <c r="G101" s="11">
        <v>1437524.2</v>
      </c>
      <c r="H101" s="11">
        <v>0</v>
      </c>
      <c r="I101" s="11">
        <f t="shared" si="30"/>
        <v>0</v>
      </c>
    </row>
    <row r="102" spans="2:9" x14ac:dyDescent="0.2">
      <c r="B102" s="19"/>
      <c r="C102" s="20" t="s">
        <v>29</v>
      </c>
      <c r="D102" s="11">
        <v>0</v>
      </c>
      <c r="E102" s="11">
        <v>0</v>
      </c>
      <c r="F102" s="11">
        <f t="shared" si="29"/>
        <v>0</v>
      </c>
      <c r="G102" s="11">
        <v>0</v>
      </c>
      <c r="H102" s="11">
        <v>0</v>
      </c>
      <c r="I102" s="11">
        <f t="shared" si="30"/>
        <v>0</v>
      </c>
    </row>
    <row r="103" spans="2:9" x14ac:dyDescent="0.2">
      <c r="B103" s="21" t="s">
        <v>30</v>
      </c>
      <c r="C103" s="22"/>
      <c r="D103" s="12">
        <f t="shared" ref="D103:I103" si="31">D104+D105+D106+D107+D108+D109+D110+D111+D112</f>
        <v>6922000</v>
      </c>
      <c r="E103" s="12">
        <f>+E104+E105+E106+E107+E108+E109+E110+E111+E112</f>
        <v>3324493.66</v>
      </c>
      <c r="F103" s="12">
        <f t="shared" si="31"/>
        <v>10246493.66</v>
      </c>
      <c r="G103" s="12">
        <f>+G104+G105+G106+G107+G108+G109+G110+G111+G112</f>
        <v>10245739.789999999</v>
      </c>
      <c r="H103" s="12">
        <f t="shared" si="31"/>
        <v>9612532.9100000001</v>
      </c>
      <c r="I103" s="12">
        <f t="shared" si="31"/>
        <v>753.86999999999534</v>
      </c>
    </row>
    <row r="104" spans="2:9" x14ac:dyDescent="0.2">
      <c r="B104" s="19"/>
      <c r="C104" s="20" t="s">
        <v>31</v>
      </c>
      <c r="D104" s="11">
        <v>6922000</v>
      </c>
      <c r="E104" s="11">
        <v>1275885.2</v>
      </c>
      <c r="F104" s="11">
        <f>+D104+E104</f>
        <v>8197885.2000000002</v>
      </c>
      <c r="G104" s="11">
        <v>8197885.2000000002</v>
      </c>
      <c r="H104" s="11">
        <v>8197885.2000000002</v>
      </c>
      <c r="I104" s="11">
        <f>+F104-G104</f>
        <v>0</v>
      </c>
    </row>
    <row r="105" spans="2:9" x14ac:dyDescent="0.2">
      <c r="B105" s="19"/>
      <c r="C105" s="20" t="s">
        <v>32</v>
      </c>
      <c r="D105" s="11">
        <v>0</v>
      </c>
      <c r="E105" s="11">
        <v>0</v>
      </c>
      <c r="F105" s="11">
        <f t="shared" ref="F105:F112" si="32">+D105+E105</f>
        <v>0</v>
      </c>
      <c r="G105" s="11">
        <v>0</v>
      </c>
      <c r="H105" s="11">
        <v>0</v>
      </c>
      <c r="I105" s="11">
        <f t="shared" ref="I105:I112" si="33">+F105-G105</f>
        <v>0</v>
      </c>
    </row>
    <row r="106" spans="2:9" x14ac:dyDescent="0.2">
      <c r="B106" s="19"/>
      <c r="C106" s="20" t="s">
        <v>33</v>
      </c>
      <c r="D106" s="11">
        <v>0</v>
      </c>
      <c r="E106" s="11">
        <v>0</v>
      </c>
      <c r="F106" s="11">
        <f t="shared" si="32"/>
        <v>0</v>
      </c>
      <c r="G106" s="11">
        <v>0</v>
      </c>
      <c r="H106" s="11">
        <v>0</v>
      </c>
      <c r="I106" s="11">
        <f t="shared" si="33"/>
        <v>0</v>
      </c>
    </row>
    <row r="107" spans="2:9" x14ac:dyDescent="0.2">
      <c r="B107" s="19"/>
      <c r="C107" s="20" t="s">
        <v>34</v>
      </c>
      <c r="D107" s="11">
        <v>0</v>
      </c>
      <c r="E107" s="11">
        <v>782194.7</v>
      </c>
      <c r="F107" s="11">
        <f t="shared" si="32"/>
        <v>782194.7</v>
      </c>
      <c r="G107" s="11">
        <v>781440.83</v>
      </c>
      <c r="H107" s="11">
        <v>781440.83</v>
      </c>
      <c r="I107" s="11">
        <f t="shared" si="33"/>
        <v>753.86999999999534</v>
      </c>
    </row>
    <row r="108" spans="2:9" x14ac:dyDescent="0.2">
      <c r="B108" s="19"/>
      <c r="C108" s="20" t="s">
        <v>35</v>
      </c>
      <c r="D108" s="11">
        <v>0</v>
      </c>
      <c r="E108" s="11">
        <v>1266413.76</v>
      </c>
      <c r="F108" s="11">
        <f t="shared" si="32"/>
        <v>1266413.76</v>
      </c>
      <c r="G108" s="11">
        <v>1266413.76</v>
      </c>
      <c r="H108" s="11">
        <v>633206.88</v>
      </c>
      <c r="I108" s="11">
        <f t="shared" si="33"/>
        <v>0</v>
      </c>
    </row>
    <row r="109" spans="2:9" x14ac:dyDescent="0.2">
      <c r="B109" s="19"/>
      <c r="C109" s="20" t="s">
        <v>36</v>
      </c>
      <c r="D109" s="11">
        <v>0</v>
      </c>
      <c r="E109" s="11">
        <v>0</v>
      </c>
      <c r="F109" s="11">
        <f t="shared" si="32"/>
        <v>0</v>
      </c>
      <c r="G109" s="11">
        <v>0</v>
      </c>
      <c r="H109" s="11">
        <v>0</v>
      </c>
      <c r="I109" s="11">
        <f t="shared" si="33"/>
        <v>0</v>
      </c>
    </row>
    <row r="110" spans="2:9" x14ac:dyDescent="0.2">
      <c r="B110" s="19"/>
      <c r="C110" s="20" t="s">
        <v>37</v>
      </c>
      <c r="D110" s="11">
        <v>0</v>
      </c>
      <c r="E110" s="11">
        <v>0</v>
      </c>
      <c r="F110" s="11">
        <f t="shared" si="32"/>
        <v>0</v>
      </c>
      <c r="G110" s="11">
        <v>0</v>
      </c>
      <c r="H110" s="11">
        <v>0</v>
      </c>
      <c r="I110" s="11">
        <f t="shared" si="33"/>
        <v>0</v>
      </c>
    </row>
    <row r="111" spans="2:9" x14ac:dyDescent="0.2">
      <c r="B111" s="19"/>
      <c r="C111" s="20" t="s">
        <v>38</v>
      </c>
      <c r="D111" s="11">
        <v>0</v>
      </c>
      <c r="E111" s="11">
        <v>0</v>
      </c>
      <c r="F111" s="11">
        <f t="shared" si="32"/>
        <v>0</v>
      </c>
      <c r="G111" s="11">
        <v>0</v>
      </c>
      <c r="H111" s="11">
        <v>0</v>
      </c>
      <c r="I111" s="11">
        <f t="shared" si="33"/>
        <v>0</v>
      </c>
    </row>
    <row r="112" spans="2:9" x14ac:dyDescent="0.2">
      <c r="B112" s="19"/>
      <c r="C112" s="20" t="s">
        <v>39</v>
      </c>
      <c r="D112" s="11">
        <v>0</v>
      </c>
      <c r="E112" s="11">
        <v>0</v>
      </c>
      <c r="F112" s="11">
        <f t="shared" si="32"/>
        <v>0</v>
      </c>
      <c r="G112" s="11">
        <v>0</v>
      </c>
      <c r="H112" s="11">
        <v>0</v>
      </c>
      <c r="I112" s="11">
        <f t="shared" si="33"/>
        <v>0</v>
      </c>
    </row>
    <row r="113" spans="2:9" x14ac:dyDescent="0.2">
      <c r="B113" s="21" t="s">
        <v>40</v>
      </c>
      <c r="C113" s="22"/>
      <c r="D113" s="12">
        <f t="shared" ref="D113:I113" si="34">D114+D115+D116+D117+D118+D119+D120+D121+D122</f>
        <v>0</v>
      </c>
      <c r="E113" s="12">
        <f t="shared" si="34"/>
        <v>0</v>
      </c>
      <c r="F113" s="12">
        <f t="shared" si="34"/>
        <v>0</v>
      </c>
      <c r="G113" s="12">
        <f t="shared" si="34"/>
        <v>0</v>
      </c>
      <c r="H113" s="12">
        <f t="shared" si="34"/>
        <v>0</v>
      </c>
      <c r="I113" s="12">
        <f t="shared" si="34"/>
        <v>0</v>
      </c>
    </row>
    <row r="114" spans="2:9" x14ac:dyDescent="0.2">
      <c r="B114" s="19"/>
      <c r="C114" s="20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9"/>
      <c r="C115" s="20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9"/>
      <c r="C116" s="20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9"/>
      <c r="C117" s="20" t="s">
        <v>44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</row>
    <row r="118" spans="2:9" x14ac:dyDescent="0.2">
      <c r="B118" s="19"/>
      <c r="C118" s="20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9"/>
      <c r="C119" s="20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9"/>
      <c r="C120" s="20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9"/>
      <c r="C121" s="20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9"/>
      <c r="C122" s="20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1" t="s">
        <v>50</v>
      </c>
      <c r="C123" s="22"/>
      <c r="D123" s="12">
        <f t="shared" ref="D123:H123" si="35">D124+D125+D126+D127+D128+D129+D130+D131+D132</f>
        <v>0</v>
      </c>
      <c r="E123" s="12">
        <f t="shared" si="35"/>
        <v>1856511</v>
      </c>
      <c r="F123" s="12">
        <f t="shared" si="35"/>
        <v>1856511</v>
      </c>
      <c r="G123" s="12">
        <f t="shared" si="35"/>
        <v>1856511</v>
      </c>
      <c r="H123" s="12">
        <f t="shared" si="35"/>
        <v>1856511</v>
      </c>
      <c r="I123" s="12">
        <f>I124+I125+I126+I127+I128+I129+I130+I131+I132</f>
        <v>0</v>
      </c>
    </row>
    <row r="124" spans="2:9" x14ac:dyDescent="0.2">
      <c r="B124" s="19"/>
      <c r="C124" s="20" t="s">
        <v>51</v>
      </c>
      <c r="D124" s="11">
        <v>0</v>
      </c>
      <c r="E124" s="11">
        <v>0</v>
      </c>
      <c r="F124" s="11">
        <f>+D124+E124</f>
        <v>0</v>
      </c>
      <c r="G124" s="11">
        <v>0</v>
      </c>
      <c r="H124" s="11">
        <v>0</v>
      </c>
      <c r="I124" s="11">
        <f>+F124-G124</f>
        <v>0</v>
      </c>
    </row>
    <row r="125" spans="2:9" x14ac:dyDescent="0.2">
      <c r="B125" s="19"/>
      <c r="C125" s="20" t="s">
        <v>52</v>
      </c>
      <c r="D125" s="11">
        <v>0</v>
      </c>
      <c r="E125" s="11">
        <v>0</v>
      </c>
      <c r="F125" s="11">
        <f t="shared" ref="F125:F132" si="36">+D125+E125</f>
        <v>0</v>
      </c>
      <c r="G125" s="11">
        <v>0</v>
      </c>
      <c r="H125" s="11">
        <v>0</v>
      </c>
      <c r="I125" s="11">
        <f t="shared" ref="I125:I132" si="37">+F125-G125</f>
        <v>0</v>
      </c>
    </row>
    <row r="126" spans="2:9" x14ac:dyDescent="0.2">
      <c r="B126" s="19"/>
      <c r="C126" s="20" t="s">
        <v>53</v>
      </c>
      <c r="D126" s="11">
        <v>0</v>
      </c>
      <c r="E126" s="11">
        <v>0</v>
      </c>
      <c r="F126" s="11">
        <f t="shared" si="36"/>
        <v>0</v>
      </c>
      <c r="G126" s="11">
        <v>0</v>
      </c>
      <c r="H126" s="11">
        <v>0</v>
      </c>
      <c r="I126" s="11">
        <f t="shared" si="37"/>
        <v>0</v>
      </c>
    </row>
    <row r="127" spans="2:9" x14ac:dyDescent="0.2">
      <c r="B127" s="19"/>
      <c r="C127" s="20" t="s">
        <v>54</v>
      </c>
      <c r="D127" s="11">
        <v>0</v>
      </c>
      <c r="E127" s="17">
        <v>1856511</v>
      </c>
      <c r="F127" s="11">
        <f t="shared" si="36"/>
        <v>1856511</v>
      </c>
      <c r="G127" s="11">
        <v>1856511</v>
      </c>
      <c r="H127" s="11">
        <v>1856511</v>
      </c>
      <c r="I127" s="11">
        <f t="shared" si="37"/>
        <v>0</v>
      </c>
    </row>
    <row r="128" spans="2:9" x14ac:dyDescent="0.2">
      <c r="B128" s="19"/>
      <c r="C128" s="20" t="s">
        <v>55</v>
      </c>
      <c r="D128" s="11">
        <v>0</v>
      </c>
      <c r="E128" s="11">
        <v>0</v>
      </c>
      <c r="F128" s="11">
        <f t="shared" si="36"/>
        <v>0</v>
      </c>
      <c r="G128" s="11">
        <v>0</v>
      </c>
      <c r="H128" s="11">
        <v>0</v>
      </c>
      <c r="I128" s="11">
        <f t="shared" si="37"/>
        <v>0</v>
      </c>
    </row>
    <row r="129" spans="2:9" x14ac:dyDescent="0.2">
      <c r="B129" s="19"/>
      <c r="C129" s="20" t="s">
        <v>56</v>
      </c>
      <c r="D129" s="11">
        <v>0</v>
      </c>
      <c r="E129" s="11">
        <v>0</v>
      </c>
      <c r="F129" s="11">
        <f t="shared" si="36"/>
        <v>0</v>
      </c>
      <c r="G129" s="11">
        <v>0</v>
      </c>
      <c r="H129" s="11">
        <v>0</v>
      </c>
      <c r="I129" s="11">
        <f t="shared" si="37"/>
        <v>0</v>
      </c>
    </row>
    <row r="130" spans="2:9" x14ac:dyDescent="0.2">
      <c r="B130" s="19"/>
      <c r="C130" s="20" t="s">
        <v>57</v>
      </c>
      <c r="D130" s="11">
        <v>0</v>
      </c>
      <c r="E130" s="11">
        <v>0</v>
      </c>
      <c r="F130" s="11">
        <f t="shared" si="36"/>
        <v>0</v>
      </c>
      <c r="G130" s="11">
        <v>0</v>
      </c>
      <c r="H130" s="11">
        <v>0</v>
      </c>
      <c r="I130" s="11">
        <f t="shared" si="37"/>
        <v>0</v>
      </c>
    </row>
    <row r="131" spans="2:9" x14ac:dyDescent="0.2">
      <c r="B131" s="19"/>
      <c r="C131" s="20" t="s">
        <v>58</v>
      </c>
      <c r="D131" s="11">
        <v>0</v>
      </c>
      <c r="E131" s="11">
        <v>0</v>
      </c>
      <c r="F131" s="11">
        <f t="shared" si="36"/>
        <v>0</v>
      </c>
      <c r="G131" s="11">
        <v>0</v>
      </c>
      <c r="H131" s="11">
        <v>0</v>
      </c>
      <c r="I131" s="11">
        <f t="shared" si="37"/>
        <v>0</v>
      </c>
    </row>
    <row r="132" spans="2:9" x14ac:dyDescent="0.2">
      <c r="B132" s="19"/>
      <c r="C132" s="20" t="s">
        <v>59</v>
      </c>
      <c r="D132" s="11">
        <v>0</v>
      </c>
      <c r="E132" s="11">
        <v>0</v>
      </c>
      <c r="F132" s="11">
        <f t="shared" si="36"/>
        <v>0</v>
      </c>
      <c r="G132" s="11">
        <v>0</v>
      </c>
      <c r="H132" s="11">
        <v>0</v>
      </c>
      <c r="I132" s="11">
        <f t="shared" si="37"/>
        <v>0</v>
      </c>
    </row>
    <row r="133" spans="2:9" x14ac:dyDescent="0.2">
      <c r="B133" s="21" t="s">
        <v>60</v>
      </c>
      <c r="C133" s="22"/>
      <c r="D133" s="12">
        <f>D134+D135+D136</f>
        <v>79308493.530000001</v>
      </c>
      <c r="E133" s="12">
        <f t="shared" ref="E133:I133" si="38">E134+E135+E136</f>
        <v>-2794112.8000000003</v>
      </c>
      <c r="F133" s="12">
        <f t="shared" si="38"/>
        <v>76514380.730000004</v>
      </c>
      <c r="G133" s="12">
        <f t="shared" si="38"/>
        <v>71705448.429999992</v>
      </c>
      <c r="H133" s="12">
        <f t="shared" si="38"/>
        <v>64896725.93</v>
      </c>
      <c r="I133" s="12">
        <f t="shared" si="38"/>
        <v>4808932.3000000119</v>
      </c>
    </row>
    <row r="134" spans="2:9" x14ac:dyDescent="0.2">
      <c r="B134" s="19"/>
      <c r="C134" s="20" t="s">
        <v>61</v>
      </c>
      <c r="D134" s="11">
        <v>79308493.530000001</v>
      </c>
      <c r="E134" s="17">
        <v>-4261517.74</v>
      </c>
      <c r="F134" s="11">
        <f>+D134+E134</f>
        <v>75046975.790000007</v>
      </c>
      <c r="G134" s="11">
        <v>70238043.489999995</v>
      </c>
      <c r="H134" s="11">
        <v>63429320.990000002</v>
      </c>
      <c r="I134" s="11">
        <f>+F134-G134</f>
        <v>4808932.3000000119</v>
      </c>
    </row>
    <row r="135" spans="2:9" x14ac:dyDescent="0.2">
      <c r="B135" s="19"/>
      <c r="C135" s="20" t="s">
        <v>62</v>
      </c>
      <c r="D135" s="11">
        <v>0</v>
      </c>
      <c r="E135" s="17">
        <v>1467404.94</v>
      </c>
      <c r="F135" s="11">
        <f t="shared" ref="F135:F136" si="39">+D135+E135</f>
        <v>1467404.94</v>
      </c>
      <c r="G135" s="11">
        <v>1467404.94</v>
      </c>
      <c r="H135" s="11">
        <v>1467404.94</v>
      </c>
      <c r="I135" s="11">
        <f t="shared" ref="I135:I136" si="40">+F135-G135</f>
        <v>0</v>
      </c>
    </row>
    <row r="136" spans="2:9" x14ac:dyDescent="0.2">
      <c r="B136" s="19"/>
      <c r="C136" s="20" t="s">
        <v>63</v>
      </c>
      <c r="D136" s="11">
        <v>0</v>
      </c>
      <c r="E136" s="11">
        <v>0</v>
      </c>
      <c r="F136" s="11">
        <f t="shared" si="39"/>
        <v>0</v>
      </c>
      <c r="G136" s="11">
        <v>0</v>
      </c>
      <c r="H136" s="11">
        <v>0</v>
      </c>
      <c r="I136" s="11">
        <f t="shared" si="40"/>
        <v>0</v>
      </c>
    </row>
    <row r="137" spans="2:9" x14ac:dyDescent="0.2">
      <c r="B137" s="21" t="s">
        <v>64</v>
      </c>
      <c r="C137" s="22"/>
      <c r="D137" s="12">
        <f t="shared" ref="D137:I137" si="41">D138+D139+D140+D141+D142+D144+D145</f>
        <v>0</v>
      </c>
      <c r="E137" s="12">
        <f t="shared" si="41"/>
        <v>0</v>
      </c>
      <c r="F137" s="12">
        <f t="shared" si="41"/>
        <v>0</v>
      </c>
      <c r="G137" s="12">
        <f t="shared" si="41"/>
        <v>0</v>
      </c>
      <c r="H137" s="12">
        <f t="shared" si="41"/>
        <v>0</v>
      </c>
      <c r="I137" s="12">
        <f t="shared" si="41"/>
        <v>0</v>
      </c>
    </row>
    <row r="138" spans="2:9" x14ac:dyDescent="0.2">
      <c r="B138" s="19"/>
      <c r="C138" s="20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19"/>
      <c r="C139" s="20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19"/>
      <c r="C140" s="20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19"/>
      <c r="C141" s="20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19"/>
      <c r="C142" s="20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19"/>
      <c r="C143" s="20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19"/>
      <c r="C144" s="20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19"/>
      <c r="C145" s="20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1" t="s">
        <v>73</v>
      </c>
      <c r="C146" s="22"/>
      <c r="D146" s="12">
        <f t="shared" ref="D146:H146" si="42">D147+D148+D149</f>
        <v>8187000</v>
      </c>
      <c r="E146" s="12">
        <f t="shared" si="42"/>
        <v>-2368654.2600000002</v>
      </c>
      <c r="F146" s="12">
        <f t="shared" si="42"/>
        <v>5818345.7400000002</v>
      </c>
      <c r="G146" s="12">
        <f t="shared" si="42"/>
        <v>5818341.6500000004</v>
      </c>
      <c r="H146" s="12">
        <f t="shared" si="42"/>
        <v>5818341.6500000004</v>
      </c>
      <c r="I146" s="12">
        <f>I147+I148+I149</f>
        <v>4.09</v>
      </c>
    </row>
    <row r="147" spans="2:10" x14ac:dyDescent="0.2">
      <c r="B147" s="19"/>
      <c r="C147" s="20" t="s">
        <v>74</v>
      </c>
      <c r="D147" s="11">
        <v>0</v>
      </c>
      <c r="E147" s="11">
        <v>0</v>
      </c>
      <c r="F147" s="11">
        <f>+D147+E147</f>
        <v>0</v>
      </c>
      <c r="G147" s="11">
        <v>0</v>
      </c>
      <c r="H147" s="11">
        <v>0</v>
      </c>
      <c r="I147" s="11">
        <f>+F147-G147</f>
        <v>0</v>
      </c>
    </row>
    <row r="148" spans="2:10" x14ac:dyDescent="0.2">
      <c r="B148" s="19"/>
      <c r="C148" s="20" t="s">
        <v>75</v>
      </c>
      <c r="D148" s="11">
        <v>0</v>
      </c>
      <c r="E148" s="4">
        <v>4.09</v>
      </c>
      <c r="F148" s="11">
        <f t="shared" ref="F148:F149" si="43">+D148+E148</f>
        <v>4.09</v>
      </c>
      <c r="G148" s="11">
        <v>0</v>
      </c>
      <c r="H148" s="11">
        <v>0</v>
      </c>
      <c r="I148" s="11">
        <f t="shared" ref="I148:I149" si="44">+F148-G148</f>
        <v>4.09</v>
      </c>
    </row>
    <row r="149" spans="2:10" x14ac:dyDescent="0.2">
      <c r="B149" s="19"/>
      <c r="C149" s="20" t="s">
        <v>76</v>
      </c>
      <c r="D149" s="11">
        <v>8187000</v>
      </c>
      <c r="E149" s="17">
        <v>-2368658.35</v>
      </c>
      <c r="F149" s="11">
        <f t="shared" si="43"/>
        <v>5818341.6500000004</v>
      </c>
      <c r="G149" s="11">
        <v>5818341.6500000004</v>
      </c>
      <c r="H149" s="11">
        <v>5818341.6500000004</v>
      </c>
      <c r="I149" s="11">
        <f t="shared" si="44"/>
        <v>0</v>
      </c>
    </row>
    <row r="150" spans="2:10" x14ac:dyDescent="0.2">
      <c r="B150" s="21" t="s">
        <v>77</v>
      </c>
      <c r="C150" s="22"/>
      <c r="D150" s="12">
        <f>D151+D152+D153+D154+D155+D156+D157</f>
        <v>15800000</v>
      </c>
      <c r="E150" s="12">
        <f>E151+E152+E153+E154+E155+E156+E157</f>
        <v>-2947231.18</v>
      </c>
      <c r="F150" s="12">
        <f>F151+F152+F153+F154+F155+F156+F157</f>
        <v>12852768.82</v>
      </c>
      <c r="G150" s="12">
        <f t="shared" ref="G150:H150" si="45">G151+G152+G153+G154+G155+G156+G157</f>
        <v>12852768.82</v>
      </c>
      <c r="H150" s="12">
        <f t="shared" si="45"/>
        <v>12852768.82</v>
      </c>
      <c r="I150" s="12">
        <f>I151+I152+I153+I154+I155+I156+I157</f>
        <v>0</v>
      </c>
    </row>
    <row r="151" spans="2:10" x14ac:dyDescent="0.2">
      <c r="B151" s="19"/>
      <c r="C151" s="20" t="s">
        <v>78</v>
      </c>
      <c r="D151" s="11">
        <v>8300000</v>
      </c>
      <c r="E151" s="11">
        <v>-187024</v>
      </c>
      <c r="F151" s="11">
        <f>+D151+E151</f>
        <v>8112976</v>
      </c>
      <c r="G151" s="11">
        <v>8112976</v>
      </c>
      <c r="H151" s="11">
        <v>8112976</v>
      </c>
      <c r="I151" s="11">
        <f>+F151-G151</f>
        <v>0</v>
      </c>
      <c r="J151" s="18"/>
    </row>
    <row r="152" spans="2:10" x14ac:dyDescent="0.2">
      <c r="B152" s="19"/>
      <c r="C152" s="20" t="s">
        <v>79</v>
      </c>
      <c r="D152" s="11">
        <v>7500000</v>
      </c>
      <c r="E152" s="11">
        <v>-2760207.18</v>
      </c>
      <c r="F152" s="11">
        <f>+D152+E152</f>
        <v>4739792.82</v>
      </c>
      <c r="G152" s="11">
        <v>4739792.82</v>
      </c>
      <c r="H152" s="11">
        <v>4739792.82</v>
      </c>
      <c r="I152" s="11">
        <f t="shared" ref="I152:I157" si="46">+F152-G152</f>
        <v>0</v>
      </c>
    </row>
    <row r="153" spans="2:10" x14ac:dyDescent="0.2">
      <c r="B153" s="19"/>
      <c r="C153" s="20" t="s">
        <v>80</v>
      </c>
      <c r="D153" s="11">
        <v>0</v>
      </c>
      <c r="E153" s="11">
        <v>0</v>
      </c>
      <c r="F153" s="11">
        <f t="shared" ref="F153:F157" si="47">+D153+E153</f>
        <v>0</v>
      </c>
      <c r="G153" s="11">
        <v>0</v>
      </c>
      <c r="H153" s="11">
        <v>0</v>
      </c>
      <c r="I153" s="11">
        <f t="shared" si="46"/>
        <v>0</v>
      </c>
    </row>
    <row r="154" spans="2:10" x14ac:dyDescent="0.2">
      <c r="B154" s="19"/>
      <c r="C154" s="20" t="s">
        <v>81</v>
      </c>
      <c r="D154" s="11">
        <v>0</v>
      </c>
      <c r="E154" s="11">
        <v>0</v>
      </c>
      <c r="F154" s="11">
        <f t="shared" si="47"/>
        <v>0</v>
      </c>
      <c r="G154" s="11">
        <v>0</v>
      </c>
      <c r="H154" s="11">
        <v>0</v>
      </c>
      <c r="I154" s="11">
        <f t="shared" si="46"/>
        <v>0</v>
      </c>
    </row>
    <row r="155" spans="2:10" x14ac:dyDescent="0.2">
      <c r="B155" s="19"/>
      <c r="C155" s="20" t="s">
        <v>82</v>
      </c>
      <c r="D155" s="11">
        <v>0</v>
      </c>
      <c r="E155" s="11">
        <v>0</v>
      </c>
      <c r="F155" s="11">
        <f t="shared" si="47"/>
        <v>0</v>
      </c>
      <c r="G155" s="11">
        <v>0</v>
      </c>
      <c r="H155" s="11">
        <v>0</v>
      </c>
      <c r="I155" s="11">
        <f t="shared" si="46"/>
        <v>0</v>
      </c>
    </row>
    <row r="156" spans="2:10" x14ac:dyDescent="0.2">
      <c r="B156" s="19"/>
      <c r="C156" s="20" t="s">
        <v>83</v>
      </c>
      <c r="D156" s="11">
        <v>0</v>
      </c>
      <c r="E156" s="11">
        <v>0</v>
      </c>
      <c r="F156" s="11">
        <f t="shared" si="47"/>
        <v>0</v>
      </c>
      <c r="G156" s="11">
        <v>0</v>
      </c>
      <c r="H156" s="11">
        <v>0</v>
      </c>
      <c r="I156" s="11">
        <f t="shared" si="46"/>
        <v>0</v>
      </c>
    </row>
    <row r="157" spans="2:10" x14ac:dyDescent="0.2">
      <c r="B157" s="19"/>
      <c r="C157" s="20" t="s">
        <v>84</v>
      </c>
      <c r="D157" s="11">
        <v>0</v>
      </c>
      <c r="E157" s="11">
        <v>0</v>
      </c>
      <c r="F157" s="11">
        <f t="shared" si="47"/>
        <v>0</v>
      </c>
      <c r="G157" s="11">
        <v>0</v>
      </c>
      <c r="H157" s="11">
        <v>0</v>
      </c>
      <c r="I157" s="11">
        <f t="shared" si="46"/>
        <v>0</v>
      </c>
    </row>
    <row r="158" spans="2:10" x14ac:dyDescent="0.2">
      <c r="B158" s="19"/>
      <c r="C158" s="20"/>
      <c r="D158" s="14"/>
      <c r="E158" s="14"/>
      <c r="F158" s="14"/>
      <c r="G158" s="14"/>
      <c r="H158" s="14"/>
      <c r="I158" s="14"/>
    </row>
    <row r="159" spans="2:10" x14ac:dyDescent="0.2">
      <c r="B159" s="23" t="s">
        <v>86</v>
      </c>
      <c r="C159" s="24"/>
      <c r="D159" s="15">
        <f>+D9+D84</f>
        <v>239976215.94</v>
      </c>
      <c r="E159" s="15">
        <f t="shared" ref="E159:G159" si="48">+E9+E84</f>
        <v>31029003.140000001</v>
      </c>
      <c r="F159" s="15">
        <f t="shared" si="48"/>
        <v>271005219.07999998</v>
      </c>
      <c r="G159" s="15">
        <f t="shared" si="48"/>
        <v>241486718.94999999</v>
      </c>
      <c r="H159" s="15">
        <f>+H9+H84</f>
        <v>233134662.93000001</v>
      </c>
      <c r="I159" s="15">
        <f>+I9+I84</f>
        <v>29518500.130000018</v>
      </c>
    </row>
    <row r="160" spans="2:10" ht="13.5" thickBot="1" x14ac:dyDescent="0.25">
      <c r="B160" s="7"/>
      <c r="C160" s="8"/>
      <c r="D160" s="2"/>
      <c r="E160" s="2"/>
      <c r="F160" s="2"/>
      <c r="G160" s="2"/>
      <c r="H160" s="2"/>
      <c r="I160" s="2"/>
    </row>
  </sheetData>
  <mergeCells count="30"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  <mergeCell ref="B58:C58"/>
    <mergeCell ref="B62:C62"/>
    <mergeCell ref="B71:C71"/>
    <mergeCell ref="B75:C75"/>
    <mergeCell ref="B83:C83"/>
    <mergeCell ref="B123:C123"/>
    <mergeCell ref="B84:C84"/>
    <mergeCell ref="B85:C85"/>
    <mergeCell ref="B93:C93"/>
    <mergeCell ref="B103:C103"/>
    <mergeCell ref="B113:C113"/>
    <mergeCell ref="B133:C133"/>
    <mergeCell ref="B137:C137"/>
    <mergeCell ref="B146:C146"/>
    <mergeCell ref="B150:C150"/>
    <mergeCell ref="B159:C159"/>
  </mergeCells>
  <pageMargins left="0.15748031496062992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2020-10-30T17:58:22Z</cp:lastPrinted>
  <dcterms:created xsi:type="dcterms:W3CDTF">2020-04-14T23:33:45Z</dcterms:created>
  <dcterms:modified xsi:type="dcterms:W3CDTF">2021-02-04T16:35:38Z</dcterms:modified>
</cp:coreProperties>
</file>