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05DF07E2-FEDB-4CD9-AB8D-5B0CD22CC6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7" l="1"/>
  <c r="F79" i="27" s="1"/>
  <c r="E78" i="27"/>
  <c r="E79" i="27" s="1"/>
  <c r="D78" i="27"/>
  <c r="D79" i="27" s="1"/>
  <c r="F70" i="27"/>
  <c r="E70" i="27"/>
  <c r="D70" i="27"/>
  <c r="F54" i="27"/>
  <c r="F62" i="27" s="1"/>
  <c r="F63" i="27" s="1"/>
  <c r="E54" i="27"/>
  <c r="E62" i="27" s="1"/>
  <c r="E63" i="27" s="1"/>
  <c r="D54" i="27"/>
  <c r="D62" i="27" s="1"/>
  <c r="D63" i="27" s="1"/>
  <c r="F43" i="27"/>
  <c r="E43" i="27"/>
  <c r="D43" i="27"/>
  <c r="F40" i="27"/>
  <c r="F47" i="27" s="1"/>
  <c r="E40" i="27"/>
  <c r="E47" i="27" s="1"/>
  <c r="D40" i="27"/>
  <c r="D47" i="27" s="1"/>
  <c r="F30" i="27"/>
  <c r="E30" i="27"/>
  <c r="D30" i="27"/>
  <c r="F23" i="27"/>
  <c r="F24" i="27" s="1"/>
  <c r="F25" i="27" s="1"/>
  <c r="F34" i="27" s="1"/>
  <c r="E23" i="27"/>
  <c r="E24" i="27" s="1"/>
  <c r="E25" i="27" s="1"/>
  <c r="E34" i="27" s="1"/>
  <c r="D23" i="27"/>
  <c r="D24" i="27" s="1"/>
  <c r="D25" i="27" s="1"/>
  <c r="D34" i="27" s="1"/>
  <c r="F19" i="27"/>
  <c r="E19" i="27"/>
  <c r="D19" i="27"/>
  <c r="F15" i="27"/>
  <c r="E15" i="27"/>
  <c r="D15" i="27"/>
  <c r="F10" i="27"/>
  <c r="E10" i="27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<sst xmlns="http://schemas.openxmlformats.org/spreadsheetml/2006/main" count="70" uniqueCount="46">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</sst>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D33E4"/>
  </sheetPr>
  <dimension ref="B1:F80"/>
  <sheetViews>
    <sheetView showGridLines="0" tabSelected="1" workbookViewId="0">
      <selection activeCell="K22" sqref="K22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239675502.43000001</v>
      </c>
      <c r="E10" s="19">
        <f t="shared" ref="E10:F10" si="0">+E11+E12+E13</f>
        <v>50751946.969999999</v>
      </c>
      <c r="F10" s="19">
        <f t="shared" si="0"/>
        <v>50751946.969999999</v>
      </c>
    </row>
    <row r="11" spans="2:6" x14ac:dyDescent="0.2">
      <c r="B11" s="7"/>
      <c r="C11" s="9" t="s">
        <v>12</v>
      </c>
      <c r="D11" s="18">
        <v>124351838.77</v>
      </c>
      <c r="E11" s="18">
        <v>31314090.140000001</v>
      </c>
      <c r="F11" s="18">
        <v>31314090.140000001</v>
      </c>
    </row>
    <row r="12" spans="2:6" x14ac:dyDescent="0.2">
      <c r="B12" s="7"/>
      <c r="C12" s="9" t="s">
        <v>13</v>
      </c>
      <c r="D12" s="18">
        <v>122823663.66</v>
      </c>
      <c r="E12" s="18">
        <v>21435309.829999998</v>
      </c>
      <c r="F12" s="18">
        <v>21435309.829999998</v>
      </c>
    </row>
    <row r="13" spans="2:6" x14ac:dyDescent="0.2">
      <c r="B13" s="7"/>
      <c r="C13" s="9" t="s">
        <v>14</v>
      </c>
      <c r="D13" s="18">
        <v>-7500000</v>
      </c>
      <c r="E13" s="18">
        <v>-1997453</v>
      </c>
      <c r="F13" s="18">
        <v>-1997453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239675502.43000001</v>
      </c>
      <c r="E15" s="19">
        <f t="shared" ref="E15:F15" si="1">+E16+E17</f>
        <v>38035944.009999998</v>
      </c>
      <c r="F15" s="19">
        <f t="shared" si="1"/>
        <v>37491555.450000003</v>
      </c>
    </row>
    <row r="16" spans="2:6" ht="25.5" x14ac:dyDescent="0.2">
      <c r="B16" s="7"/>
      <c r="C16" s="9" t="s">
        <v>16</v>
      </c>
      <c r="D16" s="18">
        <v>124351838.77</v>
      </c>
      <c r="E16" s="18">
        <v>30316947.489999998</v>
      </c>
      <c r="F16" s="18">
        <v>30253500.59</v>
      </c>
    </row>
    <row r="17" spans="2:6" ht="25.5" x14ac:dyDescent="0.2">
      <c r="B17" s="7"/>
      <c r="C17" s="9" t="s">
        <v>17</v>
      </c>
      <c r="D17" s="18">
        <v>115323663.66</v>
      </c>
      <c r="E17" s="18">
        <v>7718996.5199999996</v>
      </c>
      <c r="F17" s="18">
        <v>7238054.8600000003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1782971.56</v>
      </c>
      <c r="F19" s="19">
        <f>+F20+F21</f>
        <v>1742971.56</v>
      </c>
    </row>
    <row r="20" spans="2:6" ht="25.5" x14ac:dyDescent="0.2">
      <c r="B20" s="7"/>
      <c r="C20" s="9" t="s">
        <v>19</v>
      </c>
      <c r="D20" s="18">
        <v>0</v>
      </c>
      <c r="E20" s="18">
        <v>1782971.56</v>
      </c>
      <c r="F20" s="18">
        <v>1742971.56</v>
      </c>
    </row>
    <row r="21" spans="2:6" ht="25.5" x14ac:dyDescent="0.2">
      <c r="B21" s="7"/>
      <c r="C21" s="9" t="s">
        <v>20</v>
      </c>
      <c r="D21" s="18">
        <v>0</v>
      </c>
      <c r="E21" s="18">
        <v>0</v>
      </c>
      <c r="F21" s="18">
        <v>0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14498974.520000001</v>
      </c>
      <c r="F23" s="19">
        <f t="shared" si="2"/>
        <v>15003363.079999996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16496427.520000001</v>
      </c>
      <c r="F24" s="19">
        <f t="shared" si="3"/>
        <v>17000816.079999998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14713455.960000001</v>
      </c>
      <c r="F25" s="19">
        <f t="shared" si="4"/>
        <v>15257844.519999998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857596.15</v>
      </c>
      <c r="F30" s="19">
        <f t="shared" si="5"/>
        <v>857596.15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857596.15</v>
      </c>
      <c r="F32" s="18">
        <v>857596.15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15571052.110000001</v>
      </c>
      <c r="F34" s="19">
        <f t="shared" si="6"/>
        <v>16115440.669999998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6" ht="13.5" thickBot="1" x14ac:dyDescent="0.25">
      <c r="B38" s="33"/>
      <c r="C38" s="34"/>
      <c r="D38" s="36"/>
      <c r="E38" s="36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1997453</v>
      </c>
      <c r="F43" s="19">
        <f t="shared" si="8"/>
        <v>1997453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1997453</v>
      </c>
      <c r="F45" s="18">
        <v>1997453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39"/>
      <c r="C47" s="41" t="s">
        <v>35</v>
      </c>
      <c r="D47" s="43">
        <f>+D40-D43</f>
        <v>-7500000</v>
      </c>
      <c r="E47" s="43">
        <f t="shared" ref="E47:F47" si="9">+E40-E43</f>
        <v>-1997453</v>
      </c>
      <c r="F47" s="43">
        <f t="shared" si="9"/>
        <v>-1997453</v>
      </c>
    </row>
    <row r="48" spans="2:6" ht="13.5" thickBot="1" x14ac:dyDescent="0.25">
      <c r="B48" s="40"/>
      <c r="C48" s="42"/>
      <c r="D48" s="44"/>
      <c r="E48" s="44"/>
      <c r="F48" s="44"/>
    </row>
    <row r="49" spans="2:6" ht="13.5" thickBot="1" x14ac:dyDescent="0.25">
      <c r="B49" s="4"/>
    </row>
    <row r="50" spans="2:6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6" ht="13.5" thickBot="1" x14ac:dyDescent="0.25">
      <c r="B51" s="33"/>
      <c r="C51" s="34"/>
      <c r="D51" s="6" t="s">
        <v>3</v>
      </c>
      <c r="E51" s="36"/>
      <c r="F51" s="6" t="s">
        <v>4</v>
      </c>
    </row>
    <row r="52" spans="2:6" x14ac:dyDescent="0.2">
      <c r="B52" s="45"/>
      <c r="C52" s="46"/>
      <c r="D52" s="8"/>
      <c r="E52" s="8"/>
      <c r="F52" s="8"/>
    </row>
    <row r="53" spans="2:6" x14ac:dyDescent="0.2">
      <c r="B53" s="14"/>
      <c r="C53" s="8" t="s">
        <v>36</v>
      </c>
      <c r="D53" s="18">
        <v>124351838.77</v>
      </c>
      <c r="E53" s="18">
        <v>31314090.140000001</v>
      </c>
      <c r="F53" s="18">
        <v>31314090.140000001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124351838.77</v>
      </c>
      <c r="E58" s="18">
        <v>30316947.489999998</v>
      </c>
      <c r="F58" s="18">
        <v>30253500.59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1782971.56</v>
      </c>
      <c r="F60" s="18">
        <v>1742971.56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2780114.2100000023</v>
      </c>
      <c r="F62" s="19">
        <f t="shared" si="10"/>
        <v>2803561.1100000008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2780114.2100000023</v>
      </c>
      <c r="F63" s="19">
        <f t="shared" si="11"/>
        <v>2803561.1100000008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122823663.66</v>
      </c>
      <c r="E69" s="18">
        <v>21435309.829999998</v>
      </c>
      <c r="F69" s="18">
        <v>21435309.829999998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-1997453</v>
      </c>
      <c r="F70" s="18">
        <f>+F71-F72</f>
        <v>-1997453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1997453</v>
      </c>
      <c r="F72" s="18">
        <v>1997453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115323663.66</v>
      </c>
      <c r="E74" s="18">
        <v>7718996.5199999996</v>
      </c>
      <c r="F74" s="18">
        <v>7238054.8600000003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0</v>
      </c>
      <c r="F76" s="18">
        <v>0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11718860.309999999</v>
      </c>
      <c r="F78" s="19">
        <f>+F69+F70-F74+F76</f>
        <v>12199801.969999999</v>
      </c>
    </row>
    <row r="79" spans="2:6" ht="12.75" customHeight="1" x14ac:dyDescent="0.2">
      <c r="B79" s="39"/>
      <c r="C79" s="41" t="s">
        <v>43</v>
      </c>
      <c r="D79" s="43">
        <f>+D78-D70</f>
        <v>7500000</v>
      </c>
      <c r="E79" s="43">
        <f>+E78-E70</f>
        <v>13716313.309999999</v>
      </c>
      <c r="F79" s="43">
        <f>+F78-F70</f>
        <v>14197254.969999999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F79:F80"/>
    <mergeCell ref="B68:C68"/>
    <mergeCell ref="B79:B80"/>
    <mergeCell ref="C79:C80"/>
    <mergeCell ref="D79:D80"/>
    <mergeCell ref="E79:E80"/>
    <mergeCell ref="F47:F48"/>
    <mergeCell ref="B50:C51"/>
    <mergeCell ref="E50:E51"/>
    <mergeCell ref="B52:C52"/>
    <mergeCell ref="B66:C67"/>
    <mergeCell ref="D66:D67"/>
    <mergeCell ref="E66:E67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2021-05-24T18:32:44Z</cp:lastPrinted>
  <dcterms:created xsi:type="dcterms:W3CDTF">2020-04-14T23:33:45Z</dcterms:created>
  <dcterms:modified xsi:type="dcterms:W3CDTF">2021-05-24T18:32:51Z</dcterms:modified>
</cp:coreProperties>
</file>