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1ER. TRIMESTRE 2021\"/>
    </mc:Choice>
  </mc:AlternateContent>
  <xr:revisionPtr revIDLastSave="0" documentId="13_ncr:1_{B9A727B4-CF08-4852-BB3F-E7BE5E3316E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H84" i="29" s="1"/>
  <c r="G113" i="29"/>
  <c r="F113" i="29"/>
  <c r="E113" i="29"/>
  <c r="D113" i="29"/>
  <c r="I103" i="29"/>
  <c r="H103" i="29"/>
  <c r="G103" i="29"/>
  <c r="F103" i="29"/>
  <c r="E103" i="29"/>
  <c r="D103" i="29"/>
  <c r="I93" i="29"/>
  <c r="H93" i="29"/>
  <c r="G93" i="29"/>
  <c r="G84" i="29" s="1"/>
  <c r="F93" i="29"/>
  <c r="F84" i="29" s="1"/>
  <c r="E93" i="29"/>
  <c r="D93" i="29"/>
  <c r="I85" i="29"/>
  <c r="H85" i="29"/>
  <c r="G85" i="29"/>
  <c r="F85" i="29"/>
  <c r="E85" i="29"/>
  <c r="E84" i="29" s="1"/>
  <c r="D85" i="29"/>
  <c r="D84" i="29" s="1"/>
  <c r="I84" i="29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H28" i="29"/>
  <c r="G28" i="29"/>
  <c r="F28" i="29"/>
  <c r="E28" i="29"/>
  <c r="D28" i="29"/>
  <c r="I18" i="29"/>
  <c r="H18" i="29"/>
  <c r="G18" i="29"/>
  <c r="G9" i="29" s="1"/>
  <c r="G159" i="29" s="1"/>
  <c r="F18" i="29"/>
  <c r="F9" i="29" s="1"/>
  <c r="F159" i="29" s="1"/>
  <c r="E18" i="29"/>
  <c r="D18" i="29"/>
  <c r="I10" i="29"/>
  <c r="H10" i="29"/>
  <c r="G10" i="29"/>
  <c r="F10" i="29"/>
  <c r="E10" i="29"/>
  <c r="E9" i="29" s="1"/>
  <c r="D10" i="29"/>
  <c r="D9" i="29" s="1"/>
  <c r="D159" i="29" s="1"/>
  <c r="I9" i="29"/>
  <c r="I159" i="29" s="1"/>
  <c r="H9" i="29"/>
  <c r="H159" i="29" s="1"/>
  <c r="E159" i="29" l="1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<sst xmlns="http://schemas.openxmlformats.org/spreadsheetml/2006/main" count="162" uniqueCount="89">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</sst>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FF"/>
  </sheetPr>
  <dimension ref="B1:L160"/>
  <sheetViews>
    <sheetView showGridLines="0" tabSelected="1" zoomScale="85" zoomScaleNormal="85" workbookViewId="0">
      <selection activeCell="E19" sqref="E19"/>
    </sheetView>
  </sheetViews>
  <sheetFormatPr baseColWidth="10" defaultRowHeight="12.75" x14ac:dyDescent="0.2"/>
  <cols>
    <col min="1" max="1" width="1.140625" style="4" customWidth="1"/>
    <col min="2" max="2" width="3.85546875" style="6" customWidth="1"/>
    <col min="3" max="3" width="76.85546875" style="6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3" t="s">
        <v>87</v>
      </c>
      <c r="C2" s="24"/>
      <c r="D2" s="24"/>
      <c r="E2" s="24"/>
      <c r="F2" s="24"/>
      <c r="G2" s="24"/>
      <c r="H2" s="24"/>
      <c r="I2" s="25"/>
    </row>
    <row r="3" spans="2:9" x14ac:dyDescent="0.2">
      <c r="B3" s="26" t="s">
        <v>6</v>
      </c>
      <c r="C3" s="27"/>
      <c r="D3" s="27"/>
      <c r="E3" s="27"/>
      <c r="F3" s="27"/>
      <c r="G3" s="27"/>
      <c r="H3" s="27"/>
      <c r="I3" s="28"/>
    </row>
    <row r="4" spans="2:9" x14ac:dyDescent="0.2">
      <c r="B4" s="26" t="s">
        <v>7</v>
      </c>
      <c r="C4" s="27"/>
      <c r="D4" s="27"/>
      <c r="E4" s="27"/>
      <c r="F4" s="27"/>
      <c r="G4" s="27"/>
      <c r="H4" s="27"/>
      <c r="I4" s="28"/>
    </row>
    <row r="5" spans="2:9" x14ac:dyDescent="0.2">
      <c r="B5" s="26" t="s">
        <v>88</v>
      </c>
      <c r="C5" s="27"/>
      <c r="D5" s="27"/>
      <c r="E5" s="27"/>
      <c r="F5" s="27"/>
      <c r="G5" s="27"/>
      <c r="H5" s="27"/>
      <c r="I5" s="28"/>
    </row>
    <row r="6" spans="2:9" ht="13.5" thickBot="1" x14ac:dyDescent="0.25">
      <c r="B6" s="29" t="s">
        <v>2</v>
      </c>
      <c r="C6" s="30"/>
      <c r="D6" s="30"/>
      <c r="E6" s="30"/>
      <c r="F6" s="30"/>
      <c r="G6" s="30"/>
      <c r="H6" s="30"/>
      <c r="I6" s="31"/>
    </row>
    <row r="7" spans="2:9" ht="13.5" customHeight="1" thickBot="1" x14ac:dyDescent="0.25">
      <c r="B7" s="23" t="s">
        <v>3</v>
      </c>
      <c r="C7" s="32"/>
      <c r="D7" s="34" t="s">
        <v>1</v>
      </c>
      <c r="E7" s="35"/>
      <c r="F7" s="35"/>
      <c r="G7" s="35"/>
      <c r="H7" s="36"/>
      <c r="I7" s="37" t="s">
        <v>8</v>
      </c>
    </row>
    <row r="8" spans="2:9" ht="26.25" thickBot="1" x14ac:dyDescent="0.25">
      <c r="B8" s="26"/>
      <c r="C8" s="33"/>
      <c r="D8" s="9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8"/>
    </row>
    <row r="9" spans="2:9" x14ac:dyDescent="0.2">
      <c r="B9" s="39" t="s">
        <v>11</v>
      </c>
      <c r="C9" s="40"/>
      <c r="D9" s="10">
        <f>+D10+D18+D28+D38+D48+D58+D62+D71+D75</f>
        <v>124351838.77000001</v>
      </c>
      <c r="E9" s="10">
        <f t="shared" ref="E9:I9" si="0">+E10+E18+E28+E38+E48+E58+E62+E71+E75</f>
        <v>2248589.2399999998</v>
      </c>
      <c r="F9" s="10">
        <f t="shared" si="0"/>
        <v>126600428.01000002</v>
      </c>
      <c r="G9" s="10">
        <f t="shared" si="0"/>
        <v>30316947.489999998</v>
      </c>
      <c r="H9" s="10">
        <f t="shared" si="0"/>
        <v>30253500.59</v>
      </c>
      <c r="I9" s="10">
        <f t="shared" si="0"/>
        <v>96283480.520000011</v>
      </c>
    </row>
    <row r="10" spans="2:9" x14ac:dyDescent="0.2">
      <c r="B10" s="21" t="s">
        <v>12</v>
      </c>
      <c r="C10" s="22"/>
      <c r="D10" s="11">
        <f>+D11+D12+D13+D14+D15+D16+D17</f>
        <v>47449620.370000005</v>
      </c>
      <c r="E10" s="11">
        <f t="shared" ref="E10:I10" si="1">+E11+E12+E13+E14+E15+E16+E17</f>
        <v>0</v>
      </c>
      <c r="F10" s="11">
        <f t="shared" si="1"/>
        <v>47449620.370000005</v>
      </c>
      <c r="G10" s="11">
        <f t="shared" si="1"/>
        <v>13177841.98</v>
      </c>
      <c r="H10" s="11">
        <f t="shared" si="1"/>
        <v>13177841.98</v>
      </c>
      <c r="I10" s="11">
        <f t="shared" si="1"/>
        <v>34271778.390000001</v>
      </c>
    </row>
    <row r="11" spans="2:9" x14ac:dyDescent="0.2">
      <c r="B11" s="19"/>
      <c r="C11" s="20" t="s">
        <v>13</v>
      </c>
      <c r="D11" s="11">
        <v>34359982.32</v>
      </c>
      <c r="E11" s="11">
        <v>0</v>
      </c>
      <c r="F11" s="11">
        <v>34359982.32</v>
      </c>
      <c r="G11" s="11">
        <v>10316566.43</v>
      </c>
      <c r="H11" s="11">
        <v>10316566.43</v>
      </c>
      <c r="I11" s="11">
        <v>24043415.890000001</v>
      </c>
    </row>
    <row r="12" spans="2:9" x14ac:dyDescent="0.2">
      <c r="B12" s="19"/>
      <c r="C12" s="20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19"/>
      <c r="C13" s="20" t="s">
        <v>15</v>
      </c>
      <c r="D13" s="11">
        <v>12711638.050000001</v>
      </c>
      <c r="E13" s="11">
        <v>0</v>
      </c>
      <c r="F13" s="11">
        <v>12711638.050000001</v>
      </c>
      <c r="G13" s="11">
        <v>2861275.55</v>
      </c>
      <c r="H13" s="11">
        <v>2861275.55</v>
      </c>
      <c r="I13" s="11">
        <v>9850362.5</v>
      </c>
    </row>
    <row r="14" spans="2:9" x14ac:dyDescent="0.2">
      <c r="B14" s="19"/>
      <c r="C14" s="20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">
      <c r="B15" s="19"/>
      <c r="C15" s="20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9" x14ac:dyDescent="0.2">
      <c r="B16" s="19"/>
      <c r="C16" s="20" t="s">
        <v>18</v>
      </c>
      <c r="D16" s="11">
        <v>378000</v>
      </c>
      <c r="E16" s="11">
        <v>0</v>
      </c>
      <c r="F16" s="11">
        <v>378000</v>
      </c>
      <c r="G16" s="11">
        <v>0</v>
      </c>
      <c r="H16" s="11">
        <v>0</v>
      </c>
      <c r="I16" s="11">
        <v>378000</v>
      </c>
    </row>
    <row r="17" spans="2:9" x14ac:dyDescent="0.2">
      <c r="B17" s="19"/>
      <c r="C17" s="20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21" t="s">
        <v>20</v>
      </c>
      <c r="C18" s="22"/>
      <c r="D18" s="12">
        <f>+D19+D20+D21+D22+D23+D24+D25+D26+D27</f>
        <v>20703144.889999997</v>
      </c>
      <c r="E18" s="12">
        <f t="shared" ref="E18:I18" si="2">+E19+E20+E21+E22+E23+E24+E25+E26+E27</f>
        <v>3331.2700000000186</v>
      </c>
      <c r="F18" s="12">
        <f t="shared" si="2"/>
        <v>20706476.16</v>
      </c>
      <c r="G18" s="12">
        <f t="shared" si="2"/>
        <v>5320216.97</v>
      </c>
      <c r="H18" s="12">
        <f t="shared" si="2"/>
        <v>5319607.07</v>
      </c>
      <c r="I18" s="12">
        <f t="shared" si="2"/>
        <v>15386259.190000001</v>
      </c>
    </row>
    <row r="19" spans="2:9" x14ac:dyDescent="0.2">
      <c r="B19" s="19"/>
      <c r="C19" s="20" t="s">
        <v>21</v>
      </c>
      <c r="D19" s="11">
        <v>3906226.15</v>
      </c>
      <c r="E19" s="11">
        <v>116698.25</v>
      </c>
      <c r="F19" s="11">
        <v>4022924.4</v>
      </c>
      <c r="G19" s="11">
        <v>933994.99</v>
      </c>
      <c r="H19" s="11">
        <v>933994.99</v>
      </c>
      <c r="I19" s="11">
        <v>3088929.41</v>
      </c>
    </row>
    <row r="20" spans="2:9" x14ac:dyDescent="0.2">
      <c r="B20" s="19"/>
      <c r="C20" s="20" t="s">
        <v>22</v>
      </c>
      <c r="D20" s="11">
        <v>2627369.37</v>
      </c>
      <c r="E20" s="11">
        <v>-171441.04</v>
      </c>
      <c r="F20" s="11">
        <v>2455928.33</v>
      </c>
      <c r="G20" s="11">
        <v>319556.03000000003</v>
      </c>
      <c r="H20" s="11">
        <v>319556.03000000003</v>
      </c>
      <c r="I20" s="11">
        <v>2136372.2999999998</v>
      </c>
    </row>
    <row r="21" spans="2:9" x14ac:dyDescent="0.2">
      <c r="B21" s="19"/>
      <c r="C21" s="20" t="s">
        <v>23</v>
      </c>
      <c r="D21" s="11">
        <v>100500</v>
      </c>
      <c r="E21" s="11">
        <v>0</v>
      </c>
      <c r="F21" s="11">
        <v>100500</v>
      </c>
      <c r="G21" s="11">
        <v>0</v>
      </c>
      <c r="H21" s="11">
        <v>0</v>
      </c>
      <c r="I21" s="11">
        <v>100500</v>
      </c>
    </row>
    <row r="22" spans="2:9" x14ac:dyDescent="0.2">
      <c r="B22" s="19"/>
      <c r="C22" s="20" t="s">
        <v>24</v>
      </c>
      <c r="D22" s="11">
        <v>1349880.02</v>
      </c>
      <c r="E22" s="11">
        <v>91846.36</v>
      </c>
      <c r="F22" s="11">
        <v>1441726.38</v>
      </c>
      <c r="G22" s="11">
        <v>331439.56</v>
      </c>
      <c r="H22" s="11">
        <v>331439.56</v>
      </c>
      <c r="I22" s="11">
        <v>1110286.82</v>
      </c>
    </row>
    <row r="23" spans="2:9" x14ac:dyDescent="0.2">
      <c r="B23" s="19"/>
      <c r="C23" s="20" t="s">
        <v>25</v>
      </c>
      <c r="D23" s="11">
        <v>1159198.3700000001</v>
      </c>
      <c r="E23" s="11">
        <v>71248.97</v>
      </c>
      <c r="F23" s="11">
        <v>1230447.3400000001</v>
      </c>
      <c r="G23" s="11">
        <v>117005.87</v>
      </c>
      <c r="H23" s="11">
        <v>117005.87</v>
      </c>
      <c r="I23" s="11">
        <v>1113441.47</v>
      </c>
    </row>
    <row r="24" spans="2:9" x14ac:dyDescent="0.2">
      <c r="B24" s="19"/>
      <c r="C24" s="20" t="s">
        <v>26</v>
      </c>
      <c r="D24" s="11">
        <v>9451356.1600000001</v>
      </c>
      <c r="E24" s="11">
        <v>-301888.40999999997</v>
      </c>
      <c r="F24" s="11">
        <v>9149467.75</v>
      </c>
      <c r="G24" s="11">
        <v>2996499.4</v>
      </c>
      <c r="H24" s="11">
        <v>2995889.5</v>
      </c>
      <c r="I24" s="11">
        <v>6152968.3499999996</v>
      </c>
    </row>
    <row r="25" spans="2:9" x14ac:dyDescent="0.2">
      <c r="B25" s="19"/>
      <c r="C25" s="20" t="s">
        <v>27</v>
      </c>
      <c r="D25" s="11">
        <v>465296</v>
      </c>
      <c r="E25" s="11">
        <v>-7671.71</v>
      </c>
      <c r="F25" s="11">
        <v>457624.29</v>
      </c>
      <c r="G25" s="11">
        <v>36742.410000000003</v>
      </c>
      <c r="H25" s="11">
        <v>36742.410000000003</v>
      </c>
      <c r="I25" s="11">
        <v>420881.88</v>
      </c>
    </row>
    <row r="26" spans="2:9" x14ac:dyDescent="0.2">
      <c r="B26" s="19"/>
      <c r="C26" s="20" t="s">
        <v>28</v>
      </c>
      <c r="D26" s="11">
        <v>269959.33</v>
      </c>
      <c r="E26" s="11">
        <v>10069.1</v>
      </c>
      <c r="F26" s="11">
        <v>280028.43</v>
      </c>
      <c r="G26" s="11">
        <v>15618.1</v>
      </c>
      <c r="H26" s="11">
        <v>15618.1</v>
      </c>
      <c r="I26" s="11">
        <v>264410.33</v>
      </c>
    </row>
    <row r="27" spans="2:9" x14ac:dyDescent="0.2">
      <c r="B27" s="19"/>
      <c r="C27" s="20" t="s">
        <v>29</v>
      </c>
      <c r="D27" s="11">
        <v>1373359.49</v>
      </c>
      <c r="E27" s="11">
        <v>194469.75</v>
      </c>
      <c r="F27" s="11">
        <v>1567829.24</v>
      </c>
      <c r="G27" s="11">
        <v>569360.61</v>
      </c>
      <c r="H27" s="11">
        <v>569360.61</v>
      </c>
      <c r="I27" s="11">
        <v>998468.63</v>
      </c>
    </row>
    <row r="28" spans="2:9" x14ac:dyDescent="0.2">
      <c r="B28" s="21" t="s">
        <v>30</v>
      </c>
      <c r="C28" s="22"/>
      <c r="D28" s="12">
        <f>D29+D30+D31+D32+D33+D34+D35+D36+D37</f>
        <v>44372307.559999995</v>
      </c>
      <c r="E28" s="12">
        <f t="shared" ref="E28:H28" si="3">E29+E30+E31+E32+E33+E34+E35+E36+E37</f>
        <v>1251476.2799999998</v>
      </c>
      <c r="F28" s="12">
        <f t="shared" si="3"/>
        <v>45623783.840000004</v>
      </c>
      <c r="G28" s="12">
        <f t="shared" si="3"/>
        <v>8970258.5899999999</v>
      </c>
      <c r="H28" s="12">
        <f t="shared" si="3"/>
        <v>8947421.5899999999</v>
      </c>
      <c r="I28" s="12">
        <f>I29+I30+I31+I32+I33+I34+I35+I36+I37</f>
        <v>36653525.25</v>
      </c>
    </row>
    <row r="29" spans="2:9" x14ac:dyDescent="0.2">
      <c r="B29" s="19"/>
      <c r="C29" s="20" t="s">
        <v>31</v>
      </c>
      <c r="D29" s="11">
        <v>2535804.9300000002</v>
      </c>
      <c r="E29" s="11">
        <v>45989.63</v>
      </c>
      <c r="F29" s="11">
        <v>2581794.56</v>
      </c>
      <c r="G29" s="11">
        <v>504545.41</v>
      </c>
      <c r="H29" s="11">
        <v>487700.41</v>
      </c>
      <c r="I29" s="11">
        <v>2077249.15</v>
      </c>
    </row>
    <row r="30" spans="2:9" x14ac:dyDescent="0.2">
      <c r="B30" s="19"/>
      <c r="C30" s="20" t="s">
        <v>32</v>
      </c>
      <c r="D30" s="11">
        <v>12510383</v>
      </c>
      <c r="E30" s="11">
        <v>969281.34</v>
      </c>
      <c r="F30" s="11">
        <v>13479664.34</v>
      </c>
      <c r="G30" s="11">
        <v>1527434.28</v>
      </c>
      <c r="H30" s="11">
        <v>1527434.28</v>
      </c>
      <c r="I30" s="11">
        <v>11952230.060000001</v>
      </c>
    </row>
    <row r="31" spans="2:9" x14ac:dyDescent="0.2">
      <c r="B31" s="19"/>
      <c r="C31" s="20" t="s">
        <v>33</v>
      </c>
      <c r="D31" s="11">
        <v>5906996.4000000004</v>
      </c>
      <c r="E31" s="11">
        <v>177981.25</v>
      </c>
      <c r="F31" s="11">
        <v>6084977.6500000004</v>
      </c>
      <c r="G31" s="11">
        <v>795233.24</v>
      </c>
      <c r="H31" s="11">
        <v>794233.24</v>
      </c>
      <c r="I31" s="11">
        <v>5289744.41</v>
      </c>
    </row>
    <row r="32" spans="2:9" x14ac:dyDescent="0.2">
      <c r="B32" s="19"/>
      <c r="C32" s="20" t="s">
        <v>34</v>
      </c>
      <c r="D32" s="11">
        <v>1228628.07</v>
      </c>
      <c r="E32" s="11">
        <v>32544</v>
      </c>
      <c r="F32" s="11">
        <v>1261172.07</v>
      </c>
      <c r="G32" s="11">
        <v>129306.39</v>
      </c>
      <c r="H32" s="11">
        <v>129306.39</v>
      </c>
      <c r="I32" s="11">
        <v>1131865.68</v>
      </c>
    </row>
    <row r="33" spans="2:9" x14ac:dyDescent="0.2">
      <c r="B33" s="19"/>
      <c r="C33" s="20" t="s">
        <v>35</v>
      </c>
      <c r="D33" s="11">
        <v>2150302.79</v>
      </c>
      <c r="E33" s="11">
        <v>80255.42</v>
      </c>
      <c r="F33" s="11">
        <v>2230558.21</v>
      </c>
      <c r="G33" s="11">
        <v>344654.84</v>
      </c>
      <c r="H33" s="11">
        <v>341154.84</v>
      </c>
      <c r="I33" s="11">
        <v>1885903.37</v>
      </c>
    </row>
    <row r="34" spans="2:9" x14ac:dyDescent="0.2">
      <c r="B34" s="19"/>
      <c r="C34" s="20" t="s">
        <v>36</v>
      </c>
      <c r="D34" s="11">
        <v>4251790.43</v>
      </c>
      <c r="E34" s="11">
        <v>15203.62</v>
      </c>
      <c r="F34" s="11">
        <v>4266994.05</v>
      </c>
      <c r="G34" s="11">
        <v>943513.39</v>
      </c>
      <c r="H34" s="11">
        <v>943513.39</v>
      </c>
      <c r="I34" s="11">
        <v>3323480.66</v>
      </c>
    </row>
    <row r="35" spans="2:9" x14ac:dyDescent="0.2">
      <c r="B35" s="19"/>
      <c r="C35" s="20" t="s">
        <v>37</v>
      </c>
      <c r="D35" s="11">
        <v>1169244.52</v>
      </c>
      <c r="E35" s="11">
        <v>4201.1499999999996</v>
      </c>
      <c r="F35" s="11">
        <v>1173445.67</v>
      </c>
      <c r="G35" s="11">
        <v>193554.68</v>
      </c>
      <c r="H35" s="11">
        <v>192062.68</v>
      </c>
      <c r="I35" s="11">
        <v>979890.99</v>
      </c>
    </row>
    <row r="36" spans="2:9" x14ac:dyDescent="0.2">
      <c r="B36" s="19"/>
      <c r="C36" s="20" t="s">
        <v>38</v>
      </c>
      <c r="D36" s="11">
        <v>12567940.09</v>
      </c>
      <c r="E36" s="11">
        <v>-134480.13</v>
      </c>
      <c r="F36" s="11">
        <v>12433459.960000001</v>
      </c>
      <c r="G36" s="11">
        <v>3976284.36</v>
      </c>
      <c r="H36" s="11">
        <v>3976284.36</v>
      </c>
      <c r="I36" s="11">
        <v>8457175.5999999996</v>
      </c>
    </row>
    <row r="37" spans="2:9" x14ac:dyDescent="0.2">
      <c r="B37" s="19"/>
      <c r="C37" s="20" t="s">
        <v>39</v>
      </c>
      <c r="D37" s="11">
        <v>2051217.33</v>
      </c>
      <c r="E37" s="11">
        <v>60500</v>
      </c>
      <c r="F37" s="11">
        <v>2111717.33</v>
      </c>
      <c r="G37" s="11">
        <v>555732</v>
      </c>
      <c r="H37" s="11">
        <v>555732</v>
      </c>
      <c r="I37" s="11">
        <v>1555985.33</v>
      </c>
    </row>
    <row r="38" spans="2:9" x14ac:dyDescent="0.2">
      <c r="B38" s="21" t="s">
        <v>40</v>
      </c>
      <c r="C38" s="22"/>
      <c r="D38" s="12">
        <f>D39+D40+D41+D42+D43+D44+D45+D46+D47</f>
        <v>7873111.0599999996</v>
      </c>
      <c r="E38" s="12">
        <f t="shared" ref="E38:H38" si="4">E39+E40+E41+E42+E43+E44+E45+E46+E47</f>
        <v>754954.15</v>
      </c>
      <c r="F38" s="12">
        <f t="shared" si="4"/>
        <v>8628065.2100000009</v>
      </c>
      <c r="G38" s="12">
        <f t="shared" si="4"/>
        <v>2609802.41</v>
      </c>
      <c r="H38" s="12">
        <f t="shared" si="4"/>
        <v>2569802.41</v>
      </c>
      <c r="I38" s="12">
        <f>I39+I40+I41+I42+I43+I44+I45+I46+I47</f>
        <v>6018262.7999999998</v>
      </c>
    </row>
    <row r="39" spans="2:9" x14ac:dyDescent="0.2">
      <c r="B39" s="19"/>
      <c r="C39" s="20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9"/>
      <c r="C40" s="20" t="s">
        <v>42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x14ac:dyDescent="0.2">
      <c r="B41" s="19"/>
      <c r="C41" s="20" t="s">
        <v>43</v>
      </c>
      <c r="D41" s="11">
        <v>1082118.67</v>
      </c>
      <c r="E41" s="11">
        <v>0</v>
      </c>
      <c r="F41" s="11">
        <v>1082118.67</v>
      </c>
      <c r="G41" s="11">
        <v>655175</v>
      </c>
      <c r="H41" s="11">
        <v>655175</v>
      </c>
      <c r="I41" s="11">
        <v>426943.67</v>
      </c>
    </row>
    <row r="42" spans="2:9" x14ac:dyDescent="0.2">
      <c r="B42" s="19"/>
      <c r="C42" s="20" t="s">
        <v>44</v>
      </c>
      <c r="D42" s="11">
        <v>5170992.3899999997</v>
      </c>
      <c r="E42" s="11">
        <v>754954.15</v>
      </c>
      <c r="F42" s="11">
        <v>5925946.54</v>
      </c>
      <c r="G42" s="11">
        <v>1513997.41</v>
      </c>
      <c r="H42" s="11">
        <v>1473997.41</v>
      </c>
      <c r="I42" s="11">
        <v>4411949.13</v>
      </c>
    </row>
    <row r="43" spans="2:9" x14ac:dyDescent="0.2">
      <c r="B43" s="19"/>
      <c r="C43" s="20" t="s">
        <v>45</v>
      </c>
      <c r="D43" s="11">
        <v>1500000</v>
      </c>
      <c r="E43" s="11">
        <v>0</v>
      </c>
      <c r="F43" s="11">
        <v>1500000</v>
      </c>
      <c r="G43" s="11">
        <v>365630</v>
      </c>
      <c r="H43" s="11">
        <v>365630</v>
      </c>
      <c r="I43" s="11">
        <v>1134370</v>
      </c>
    </row>
    <row r="44" spans="2:9" x14ac:dyDescent="0.2">
      <c r="B44" s="19"/>
      <c r="C44" s="20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9"/>
      <c r="C45" s="20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9"/>
      <c r="C46" s="20" t="s">
        <v>48</v>
      </c>
      <c r="D46" s="11">
        <v>120000</v>
      </c>
      <c r="E46" s="11">
        <v>0</v>
      </c>
      <c r="F46" s="11">
        <v>120000</v>
      </c>
      <c r="G46" s="11">
        <v>75000</v>
      </c>
      <c r="H46" s="11">
        <v>75000</v>
      </c>
      <c r="I46" s="11">
        <v>45000</v>
      </c>
    </row>
    <row r="47" spans="2:9" x14ac:dyDescent="0.2">
      <c r="B47" s="19"/>
      <c r="C47" s="20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21" t="s">
        <v>50</v>
      </c>
      <c r="C48" s="22"/>
      <c r="D48" s="12">
        <f>D49+D50+D51+D52+D53+D54+D55+D56+D57</f>
        <v>1062171.29</v>
      </c>
      <c r="E48" s="12">
        <f t="shared" ref="E48:H48" si="5">E49+E50+E51+E52+E53+E54+E55+E56+E57</f>
        <v>238827.53999999998</v>
      </c>
      <c r="F48" s="12">
        <f t="shared" si="5"/>
        <v>1300998.83</v>
      </c>
      <c r="G48" s="12">
        <f t="shared" si="5"/>
        <v>238827.53999999998</v>
      </c>
      <c r="H48" s="12">
        <f t="shared" si="5"/>
        <v>238827.53999999998</v>
      </c>
      <c r="I48" s="12">
        <f>I49+I50+I51+I52+I53+I54+I55+I56+I57</f>
        <v>1062171.29</v>
      </c>
    </row>
    <row r="49" spans="2:9" x14ac:dyDescent="0.2">
      <c r="B49" s="19"/>
      <c r="C49" s="20" t="s">
        <v>51</v>
      </c>
      <c r="D49" s="11">
        <v>858800</v>
      </c>
      <c r="E49" s="11">
        <v>233708.43</v>
      </c>
      <c r="F49" s="11">
        <v>1092508.43</v>
      </c>
      <c r="G49" s="11">
        <v>233708.43</v>
      </c>
      <c r="H49" s="11">
        <v>233708.43</v>
      </c>
      <c r="I49" s="11">
        <v>858800</v>
      </c>
    </row>
    <row r="50" spans="2:9" x14ac:dyDescent="0.2">
      <c r="B50" s="19"/>
      <c r="C50" s="20" t="s">
        <v>52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2:9" x14ac:dyDescent="0.2">
      <c r="B51" s="19"/>
      <c r="C51" s="20" t="s">
        <v>53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9" x14ac:dyDescent="0.2">
      <c r="B52" s="19"/>
      <c r="C52" s="20" t="s">
        <v>54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9" x14ac:dyDescent="0.2">
      <c r="B53" s="19"/>
      <c r="C53" s="20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9"/>
      <c r="C54" s="20" t="s">
        <v>56</v>
      </c>
      <c r="D54" s="11">
        <v>0</v>
      </c>
      <c r="E54" s="11">
        <v>5119.1099999999997</v>
      </c>
      <c r="F54" s="11">
        <v>5119.1099999999997</v>
      </c>
      <c r="G54" s="11">
        <v>5119.1099999999997</v>
      </c>
      <c r="H54" s="11">
        <v>5119.1099999999997</v>
      </c>
      <c r="I54" s="11">
        <v>0</v>
      </c>
    </row>
    <row r="55" spans="2:9" x14ac:dyDescent="0.2">
      <c r="B55" s="19"/>
      <c r="C55" s="20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9"/>
      <c r="C56" s="20" t="s">
        <v>58</v>
      </c>
      <c r="D56" s="11">
        <v>203371.29</v>
      </c>
      <c r="E56" s="11">
        <v>0</v>
      </c>
      <c r="F56" s="11">
        <v>203371.29</v>
      </c>
      <c r="G56" s="11">
        <v>0</v>
      </c>
      <c r="H56" s="11">
        <v>0</v>
      </c>
      <c r="I56" s="11">
        <v>203371.29</v>
      </c>
    </row>
    <row r="57" spans="2:9" x14ac:dyDescent="0.2">
      <c r="B57" s="19"/>
      <c r="C57" s="20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21" t="s">
        <v>60</v>
      </c>
      <c r="C58" s="22"/>
      <c r="D58" s="11">
        <f>D59+D60+D61</f>
        <v>2023330.87</v>
      </c>
      <c r="E58" s="11">
        <f t="shared" ref="E58:H58" si="6">E59+E60+E61</f>
        <v>0</v>
      </c>
      <c r="F58" s="11">
        <f t="shared" si="6"/>
        <v>2023330.87</v>
      </c>
      <c r="G58" s="11">
        <f t="shared" si="6"/>
        <v>0</v>
      </c>
      <c r="H58" s="11">
        <f t="shared" si="6"/>
        <v>0</v>
      </c>
      <c r="I58" s="11">
        <f>I59+I60+I61</f>
        <v>2023330.87</v>
      </c>
    </row>
    <row r="59" spans="2:9" x14ac:dyDescent="0.2">
      <c r="B59" s="19"/>
      <c r="C59" s="20" t="s">
        <v>61</v>
      </c>
      <c r="D59" s="11">
        <v>2023330.87</v>
      </c>
      <c r="E59" s="11">
        <v>0</v>
      </c>
      <c r="F59" s="11">
        <v>2023330.87</v>
      </c>
      <c r="G59" s="11">
        <v>0</v>
      </c>
      <c r="H59" s="11">
        <v>0</v>
      </c>
      <c r="I59" s="11">
        <v>2023330.87</v>
      </c>
    </row>
    <row r="60" spans="2:9" x14ac:dyDescent="0.2">
      <c r="B60" s="19"/>
      <c r="C60" s="20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9"/>
      <c r="C61" s="20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21" t="s">
        <v>64</v>
      </c>
      <c r="C62" s="22"/>
      <c r="D62" s="12">
        <f>D63+D64+D65+D66+D67+D69+D70</f>
        <v>0</v>
      </c>
      <c r="E62" s="12">
        <f t="shared" ref="E62:I62" si="7">E63+E64+E65+E66+E67+E69+E70</f>
        <v>0</v>
      </c>
      <c r="F62" s="12">
        <f t="shared" si="7"/>
        <v>0</v>
      </c>
      <c r="G62" s="12">
        <f t="shared" si="7"/>
        <v>0</v>
      </c>
      <c r="H62" s="12">
        <f t="shared" si="7"/>
        <v>0</v>
      </c>
      <c r="I62" s="12">
        <f t="shared" si="7"/>
        <v>0</v>
      </c>
    </row>
    <row r="63" spans="2:9" x14ac:dyDescent="0.2">
      <c r="B63" s="19"/>
      <c r="C63" s="20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9"/>
      <c r="C64" s="20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9"/>
      <c r="C65" s="20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9"/>
      <c r="C66" s="20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9"/>
      <c r="C67" s="20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9"/>
      <c r="C68" s="20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9"/>
      <c r="C69" s="20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9"/>
      <c r="C70" s="20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1" t="s">
        <v>73</v>
      </c>
      <c r="C71" s="22"/>
      <c r="D71" s="12">
        <f>D72+D73+D74</f>
        <v>868152.73</v>
      </c>
      <c r="E71" s="12">
        <f t="shared" ref="E71:H71" si="8">E72+E73+E74</f>
        <v>0</v>
      </c>
      <c r="F71" s="12">
        <f t="shared" si="8"/>
        <v>868152.73</v>
      </c>
      <c r="G71" s="12">
        <f t="shared" si="8"/>
        <v>0</v>
      </c>
      <c r="H71" s="12">
        <f t="shared" si="8"/>
        <v>0</v>
      </c>
      <c r="I71" s="12">
        <f>I72+I73+I74</f>
        <v>868152.73</v>
      </c>
    </row>
    <row r="72" spans="2:9" x14ac:dyDescent="0.2">
      <c r="B72" s="19"/>
      <c r="C72" s="20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9"/>
      <c r="C73" s="20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9"/>
      <c r="C74" s="20" t="s">
        <v>76</v>
      </c>
      <c r="D74" s="11">
        <v>868152.73</v>
      </c>
      <c r="E74" s="11">
        <v>0</v>
      </c>
      <c r="F74" s="11">
        <v>868152.73</v>
      </c>
      <c r="G74" s="11">
        <v>0</v>
      </c>
      <c r="H74" s="11">
        <v>0</v>
      </c>
      <c r="I74" s="11">
        <v>868152.73</v>
      </c>
    </row>
    <row r="75" spans="2:9" x14ac:dyDescent="0.2">
      <c r="B75" s="21" t="s">
        <v>77</v>
      </c>
      <c r="C75" s="22"/>
      <c r="D75" s="12">
        <f>D76+D77+D78+D79+D80+D81+D82</f>
        <v>0</v>
      </c>
      <c r="E75" s="12">
        <f t="shared" ref="E75:H75" si="9">E76+E77+E78+E79+E80+E81+E82</f>
        <v>0</v>
      </c>
      <c r="F75" s="12">
        <f t="shared" si="9"/>
        <v>0</v>
      </c>
      <c r="G75" s="12">
        <f t="shared" si="9"/>
        <v>0</v>
      </c>
      <c r="H75" s="12">
        <f t="shared" si="9"/>
        <v>0</v>
      </c>
      <c r="I75" s="12">
        <f>I76+I77+I78+I79+I80+I81+I82</f>
        <v>0</v>
      </c>
    </row>
    <row r="76" spans="2:9" x14ac:dyDescent="0.2">
      <c r="B76" s="19"/>
      <c r="C76" s="20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9"/>
      <c r="C77" s="20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9"/>
      <c r="C78" s="20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9"/>
      <c r="C79" s="20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9"/>
      <c r="C80" s="20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19"/>
      <c r="C81" s="20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19"/>
      <c r="C82" s="20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41"/>
      <c r="C83" s="42"/>
      <c r="D83" s="13"/>
      <c r="E83" s="13"/>
      <c r="F83" s="13"/>
      <c r="G83" s="13"/>
      <c r="H83" s="13"/>
      <c r="I83" s="13"/>
    </row>
    <row r="84" spans="2:12" x14ac:dyDescent="0.2">
      <c r="B84" s="41" t="s">
        <v>85</v>
      </c>
      <c r="C84" s="42"/>
      <c r="D84" s="16">
        <f>+D85+D93+D103+D113+D123+D133+D137+D146+D150</f>
        <v>122823663.66</v>
      </c>
      <c r="E84" s="16">
        <f t="shared" ref="E84:I84" si="10">+E85+E93+E103+E113+E123+E133+E137+E146+E150</f>
        <v>4808936.3900000006</v>
      </c>
      <c r="F84" s="16">
        <f t="shared" si="10"/>
        <v>127632600.05</v>
      </c>
      <c r="G84" s="16">
        <f t="shared" si="10"/>
        <v>9716449.5199999996</v>
      </c>
      <c r="H84" s="16">
        <f t="shared" si="10"/>
        <v>9235507.8599999994</v>
      </c>
      <c r="I84" s="16">
        <f t="shared" si="10"/>
        <v>117916150.52999999</v>
      </c>
      <c r="L84" s="17"/>
    </row>
    <row r="85" spans="2:12" x14ac:dyDescent="0.2">
      <c r="B85" s="21" t="s">
        <v>12</v>
      </c>
      <c r="C85" s="22"/>
      <c r="D85" s="12">
        <f t="shared" ref="D85:I85" si="11">D86+D87+D88+D89+D90+D91+D92</f>
        <v>10932653.02</v>
      </c>
      <c r="E85" s="12">
        <f t="shared" si="11"/>
        <v>0</v>
      </c>
      <c r="F85" s="12">
        <f t="shared" si="11"/>
        <v>10932653.02</v>
      </c>
      <c r="G85" s="12">
        <f t="shared" si="11"/>
        <v>631804.24</v>
      </c>
      <c r="H85" s="12">
        <f t="shared" si="11"/>
        <v>631804.24</v>
      </c>
      <c r="I85" s="12">
        <f t="shared" si="11"/>
        <v>10300848.779999999</v>
      </c>
    </row>
    <row r="86" spans="2:12" x14ac:dyDescent="0.2">
      <c r="B86" s="19"/>
      <c r="C86" s="20" t="s">
        <v>13</v>
      </c>
      <c r="D86" s="12">
        <v>7095154.25</v>
      </c>
      <c r="E86" s="12">
        <v>0</v>
      </c>
      <c r="F86" s="12">
        <v>7095154.25</v>
      </c>
      <c r="G86" s="12">
        <v>301000</v>
      </c>
      <c r="H86" s="12">
        <v>301000</v>
      </c>
      <c r="I86" s="12">
        <v>6794154.25</v>
      </c>
      <c r="L86" s="17"/>
    </row>
    <row r="87" spans="2:12" x14ac:dyDescent="0.2">
      <c r="B87" s="19"/>
      <c r="C87" s="20" t="s">
        <v>14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</row>
    <row r="88" spans="2:12" x14ac:dyDescent="0.2">
      <c r="B88" s="19"/>
      <c r="C88" s="20" t="s">
        <v>15</v>
      </c>
      <c r="D88" s="12">
        <v>3837498.77</v>
      </c>
      <c r="E88" s="12">
        <v>0</v>
      </c>
      <c r="F88" s="12">
        <v>3837498.77</v>
      </c>
      <c r="G88" s="12">
        <v>330804.24</v>
      </c>
      <c r="H88" s="12">
        <v>330804.24</v>
      </c>
      <c r="I88" s="12">
        <v>3506694.53</v>
      </c>
    </row>
    <row r="89" spans="2:12" x14ac:dyDescent="0.2">
      <c r="B89" s="19"/>
      <c r="C89" s="20" t="s">
        <v>16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</row>
    <row r="90" spans="2:12" x14ac:dyDescent="0.2">
      <c r="B90" s="19"/>
      <c r="C90" s="20" t="s">
        <v>17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</row>
    <row r="91" spans="2:12" x14ac:dyDescent="0.2">
      <c r="B91" s="19"/>
      <c r="C91" s="20" t="s">
        <v>18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</row>
    <row r="92" spans="2:12" x14ac:dyDescent="0.2">
      <c r="B92" s="19"/>
      <c r="C92" s="20" t="s">
        <v>19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</row>
    <row r="93" spans="2:12" x14ac:dyDescent="0.2">
      <c r="B93" s="21" t="s">
        <v>20</v>
      </c>
      <c r="C93" s="22"/>
      <c r="D93" s="12">
        <f t="shared" ref="D93:I93" si="12">D94+D95+D96+D97+D98+D99+D100+D101+D102</f>
        <v>0</v>
      </c>
      <c r="E93" s="12">
        <f t="shared" si="12"/>
        <v>3155712</v>
      </c>
      <c r="F93" s="12">
        <f t="shared" si="12"/>
        <v>3155712</v>
      </c>
      <c r="G93" s="12">
        <f t="shared" si="12"/>
        <v>3155712</v>
      </c>
      <c r="H93" s="12">
        <f t="shared" si="12"/>
        <v>3155712</v>
      </c>
      <c r="I93" s="12">
        <f t="shared" si="12"/>
        <v>0</v>
      </c>
    </row>
    <row r="94" spans="2:12" x14ac:dyDescent="0.2">
      <c r="B94" s="19"/>
      <c r="C94" s="20" t="s">
        <v>21</v>
      </c>
      <c r="D94" s="11">
        <v>0</v>
      </c>
      <c r="E94" s="11">
        <v>108576</v>
      </c>
      <c r="F94" s="11">
        <v>108576</v>
      </c>
      <c r="G94" s="11">
        <v>108576</v>
      </c>
      <c r="H94" s="11">
        <v>108576</v>
      </c>
      <c r="I94" s="11">
        <v>0</v>
      </c>
    </row>
    <row r="95" spans="2:12" x14ac:dyDescent="0.2">
      <c r="B95" s="19"/>
      <c r="C95" s="20" t="s">
        <v>22</v>
      </c>
      <c r="D95" s="11">
        <v>0</v>
      </c>
      <c r="E95" s="11">
        <v>3047136</v>
      </c>
      <c r="F95" s="11">
        <v>3047136</v>
      </c>
      <c r="G95" s="11">
        <v>3047136</v>
      </c>
      <c r="H95" s="11">
        <v>3047136</v>
      </c>
      <c r="I95" s="11">
        <v>0</v>
      </c>
    </row>
    <row r="96" spans="2:12" x14ac:dyDescent="0.2">
      <c r="B96" s="19"/>
      <c r="C96" s="20" t="s">
        <v>23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x14ac:dyDescent="0.2">
      <c r="B97" s="19"/>
      <c r="C97" s="20" t="s">
        <v>24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</row>
    <row r="98" spans="2:9" x14ac:dyDescent="0.2">
      <c r="B98" s="19"/>
      <c r="C98" s="20" t="s">
        <v>25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x14ac:dyDescent="0.2">
      <c r="B99" s="19"/>
      <c r="C99" s="20" t="s">
        <v>26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</row>
    <row r="100" spans="2:9" x14ac:dyDescent="0.2">
      <c r="B100" s="19"/>
      <c r="C100" s="20" t="s">
        <v>27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</row>
    <row r="101" spans="2:9" x14ac:dyDescent="0.2">
      <c r="B101" s="19"/>
      <c r="C101" s="20" t="s">
        <v>28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x14ac:dyDescent="0.2">
      <c r="B102" s="19"/>
      <c r="C102" s="20" t="s">
        <v>29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</row>
    <row r="103" spans="2:9" x14ac:dyDescent="0.2">
      <c r="B103" s="21" t="s">
        <v>30</v>
      </c>
      <c r="C103" s="22"/>
      <c r="D103" s="12">
        <f t="shared" ref="D103:I103" si="13">D104+D105+D106+D107+D108+D109+D110+D111+D112</f>
        <v>8236461.5999999996</v>
      </c>
      <c r="E103" s="12">
        <f t="shared" si="13"/>
        <v>925.04</v>
      </c>
      <c r="F103" s="12">
        <f t="shared" si="13"/>
        <v>8237386.6399999997</v>
      </c>
      <c r="G103" s="12">
        <f t="shared" si="13"/>
        <v>1595689.95</v>
      </c>
      <c r="H103" s="12">
        <f t="shared" si="13"/>
        <v>1595689.95</v>
      </c>
      <c r="I103" s="12">
        <f t="shared" si="13"/>
        <v>6641696.6899999995</v>
      </c>
    </row>
    <row r="104" spans="2:9" x14ac:dyDescent="0.2">
      <c r="B104" s="19"/>
      <c r="C104" s="20" t="s">
        <v>31</v>
      </c>
      <c r="D104" s="11">
        <v>8236461.5999999996</v>
      </c>
      <c r="E104" s="11">
        <v>0</v>
      </c>
      <c r="F104" s="11">
        <v>8236461.5999999996</v>
      </c>
      <c r="G104" s="11">
        <v>1594769</v>
      </c>
      <c r="H104" s="11">
        <v>1594769</v>
      </c>
      <c r="I104" s="11">
        <v>6641692.5999999996</v>
      </c>
    </row>
    <row r="105" spans="2:9" x14ac:dyDescent="0.2">
      <c r="B105" s="19"/>
      <c r="C105" s="20" t="s">
        <v>32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2:9" x14ac:dyDescent="0.2">
      <c r="B106" s="19"/>
      <c r="C106" s="20" t="s">
        <v>33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2:9" x14ac:dyDescent="0.2">
      <c r="B107" s="19"/>
      <c r="C107" s="20" t="s">
        <v>34</v>
      </c>
      <c r="D107" s="11">
        <v>0</v>
      </c>
      <c r="E107" s="11">
        <v>925.04</v>
      </c>
      <c r="F107" s="11">
        <v>925.04</v>
      </c>
      <c r="G107" s="11">
        <v>920.95</v>
      </c>
      <c r="H107" s="11">
        <v>920.95</v>
      </c>
      <c r="I107" s="11">
        <v>4.09</v>
      </c>
    </row>
    <row r="108" spans="2:9" x14ac:dyDescent="0.2">
      <c r="B108" s="19"/>
      <c r="C108" s="20" t="s">
        <v>35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</row>
    <row r="109" spans="2:9" x14ac:dyDescent="0.2">
      <c r="B109" s="19"/>
      <c r="C109" s="20" t="s">
        <v>36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2:9" x14ac:dyDescent="0.2">
      <c r="B110" s="19"/>
      <c r="C110" s="20" t="s">
        <v>37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x14ac:dyDescent="0.2">
      <c r="B111" s="19"/>
      <c r="C111" s="20" t="s">
        <v>38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x14ac:dyDescent="0.2">
      <c r="B112" s="19"/>
      <c r="C112" s="20" t="s">
        <v>39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x14ac:dyDescent="0.2">
      <c r="B113" s="21" t="s">
        <v>40</v>
      </c>
      <c r="C113" s="22"/>
      <c r="D113" s="12">
        <f t="shared" ref="D113:I113" si="14">D114+D115+D116+D117+D118+D119+D120+D121+D122</f>
        <v>0</v>
      </c>
      <c r="E113" s="12">
        <f t="shared" si="14"/>
        <v>0</v>
      </c>
      <c r="F113" s="12">
        <f t="shared" si="14"/>
        <v>0</v>
      </c>
      <c r="G113" s="12">
        <f t="shared" si="14"/>
        <v>0</v>
      </c>
      <c r="H113" s="12">
        <f t="shared" si="14"/>
        <v>0</v>
      </c>
      <c r="I113" s="12">
        <f t="shared" si="14"/>
        <v>0</v>
      </c>
    </row>
    <row r="114" spans="2:9" x14ac:dyDescent="0.2">
      <c r="B114" s="19"/>
      <c r="C114" s="20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9"/>
      <c r="C115" s="20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9"/>
      <c r="C116" s="20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9"/>
      <c r="C117" s="20" t="s">
        <v>44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</row>
    <row r="118" spans="2:9" x14ac:dyDescent="0.2">
      <c r="B118" s="19"/>
      <c r="C118" s="20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9"/>
      <c r="C119" s="20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9"/>
      <c r="C120" s="20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9"/>
      <c r="C121" s="20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9"/>
      <c r="C122" s="20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1" t="s">
        <v>50</v>
      </c>
      <c r="C123" s="22"/>
      <c r="D123" s="12">
        <f t="shared" ref="D123:H123" si="15">D124+D125+D126+D127+D128+D129+D130+D131+D132</f>
        <v>0</v>
      </c>
      <c r="E123" s="12">
        <f t="shared" si="15"/>
        <v>0</v>
      </c>
      <c r="F123" s="12">
        <f t="shared" si="15"/>
        <v>0</v>
      </c>
      <c r="G123" s="12">
        <f t="shared" si="15"/>
        <v>0</v>
      </c>
      <c r="H123" s="12">
        <f t="shared" si="15"/>
        <v>0</v>
      </c>
      <c r="I123" s="12">
        <f>I124+I125+I126+I127+I128+I129+I130+I131+I132</f>
        <v>0</v>
      </c>
    </row>
    <row r="124" spans="2:9" x14ac:dyDescent="0.2">
      <c r="B124" s="19"/>
      <c r="C124" s="20" t="s">
        <v>51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</row>
    <row r="125" spans="2:9" x14ac:dyDescent="0.2">
      <c r="B125" s="19"/>
      <c r="C125" s="20" t="s">
        <v>52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</row>
    <row r="126" spans="2:9" x14ac:dyDescent="0.2">
      <c r="B126" s="19"/>
      <c r="C126" s="20" t="s">
        <v>53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x14ac:dyDescent="0.2">
      <c r="B127" s="19"/>
      <c r="C127" s="20" t="s">
        <v>54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</row>
    <row r="128" spans="2:9" x14ac:dyDescent="0.2">
      <c r="B128" s="19"/>
      <c r="C128" s="20" t="s">
        <v>55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9" x14ac:dyDescent="0.2">
      <c r="B129" s="19"/>
      <c r="C129" s="20" t="s">
        <v>56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</row>
    <row r="130" spans="2:9" x14ac:dyDescent="0.2">
      <c r="B130" s="19"/>
      <c r="C130" s="20" t="s">
        <v>57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9" x14ac:dyDescent="0.2">
      <c r="B131" s="19"/>
      <c r="C131" s="20" t="s">
        <v>58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9" x14ac:dyDescent="0.2">
      <c r="B132" s="19"/>
      <c r="C132" s="20" t="s">
        <v>59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9" x14ac:dyDescent="0.2">
      <c r="B133" s="21" t="s">
        <v>60</v>
      </c>
      <c r="C133" s="22"/>
      <c r="D133" s="12">
        <f>D134+D135+D136</f>
        <v>81467549.040000007</v>
      </c>
      <c r="E133" s="12">
        <f t="shared" ref="E133:I133" si="16">E134+E135+E136</f>
        <v>1652299.35</v>
      </c>
      <c r="F133" s="12">
        <f t="shared" si="16"/>
        <v>83119848.390000001</v>
      </c>
      <c r="G133" s="12">
        <f t="shared" si="16"/>
        <v>687059.51</v>
      </c>
      <c r="H133" s="12">
        <f t="shared" si="16"/>
        <v>206117.85</v>
      </c>
      <c r="I133" s="12">
        <f t="shared" si="16"/>
        <v>82432788.879999995</v>
      </c>
    </row>
    <row r="134" spans="2:9" x14ac:dyDescent="0.2">
      <c r="B134" s="19"/>
      <c r="C134" s="20" t="s">
        <v>61</v>
      </c>
      <c r="D134" s="11">
        <v>81467549.040000007</v>
      </c>
      <c r="E134" s="11">
        <v>1652299.35</v>
      </c>
      <c r="F134" s="11">
        <v>83119848.390000001</v>
      </c>
      <c r="G134" s="11">
        <v>687059.51</v>
      </c>
      <c r="H134" s="11">
        <v>206117.85</v>
      </c>
      <c r="I134" s="11">
        <v>82432788.879999995</v>
      </c>
    </row>
    <row r="135" spans="2:9" x14ac:dyDescent="0.2">
      <c r="B135" s="19"/>
      <c r="C135" s="20" t="s">
        <v>62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2:9" x14ac:dyDescent="0.2">
      <c r="B136" s="19"/>
      <c r="C136" s="20" t="s">
        <v>63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9" x14ac:dyDescent="0.2">
      <c r="B137" s="21" t="s">
        <v>64</v>
      </c>
      <c r="C137" s="22"/>
      <c r="D137" s="12">
        <f t="shared" ref="D137:I137" si="17">D138+D139+D140+D141+D142+D144+D145</f>
        <v>0</v>
      </c>
      <c r="E137" s="12">
        <f t="shared" si="17"/>
        <v>0</v>
      </c>
      <c r="F137" s="12">
        <f t="shared" si="17"/>
        <v>0</v>
      </c>
      <c r="G137" s="12">
        <f t="shared" si="17"/>
        <v>0</v>
      </c>
      <c r="H137" s="12">
        <f t="shared" si="17"/>
        <v>0</v>
      </c>
      <c r="I137" s="12">
        <f t="shared" si="17"/>
        <v>0</v>
      </c>
    </row>
    <row r="138" spans="2:9" x14ac:dyDescent="0.2">
      <c r="B138" s="19"/>
      <c r="C138" s="20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19"/>
      <c r="C139" s="20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19"/>
      <c r="C140" s="20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19"/>
      <c r="C141" s="20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19"/>
      <c r="C142" s="20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19"/>
      <c r="C143" s="20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19"/>
      <c r="C144" s="20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19"/>
      <c r="C145" s="20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1" t="s">
        <v>73</v>
      </c>
      <c r="C146" s="22"/>
      <c r="D146" s="12">
        <f t="shared" ref="D146:H146" si="18">D147+D148+D149</f>
        <v>8187000</v>
      </c>
      <c r="E146" s="12">
        <f t="shared" si="18"/>
        <v>0</v>
      </c>
      <c r="F146" s="12">
        <f t="shared" si="18"/>
        <v>8187000</v>
      </c>
      <c r="G146" s="12">
        <f t="shared" si="18"/>
        <v>791134.67</v>
      </c>
      <c r="H146" s="12">
        <f t="shared" si="18"/>
        <v>791134.67</v>
      </c>
      <c r="I146" s="12">
        <f>I147+I148+I149</f>
        <v>7395865.3300000001</v>
      </c>
    </row>
    <row r="147" spans="2:10" x14ac:dyDescent="0.2">
      <c r="B147" s="19"/>
      <c r="C147" s="20" t="s">
        <v>74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10" x14ac:dyDescent="0.2">
      <c r="B148" s="19"/>
      <c r="C148" s="20" t="s">
        <v>75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10" x14ac:dyDescent="0.2">
      <c r="B149" s="19"/>
      <c r="C149" s="20" t="s">
        <v>76</v>
      </c>
      <c r="D149" s="11">
        <v>8187000</v>
      </c>
      <c r="E149" s="11">
        <v>0</v>
      </c>
      <c r="F149" s="11">
        <v>8187000</v>
      </c>
      <c r="G149" s="11">
        <v>791134.67</v>
      </c>
      <c r="H149" s="11">
        <v>791134.67</v>
      </c>
      <c r="I149" s="11">
        <v>7395865.3300000001</v>
      </c>
    </row>
    <row r="150" spans="2:10" x14ac:dyDescent="0.2">
      <c r="B150" s="21" t="s">
        <v>77</v>
      </c>
      <c r="C150" s="22"/>
      <c r="D150" s="12">
        <f>D151+D152+D153+D154+D155+D156+D157</f>
        <v>14000000</v>
      </c>
      <c r="E150" s="12">
        <f t="shared" ref="E150" si="19">E151+E152+E153+E154+E155+E156+E157</f>
        <v>0</v>
      </c>
      <c r="F150" s="12">
        <f>F151+F152+F153+F154+F155+F156+F157</f>
        <v>14000000</v>
      </c>
      <c r="G150" s="12">
        <f>G151+G152+G153+G154+G155+G156+G157</f>
        <v>2855049.15</v>
      </c>
      <c r="H150" s="12">
        <f>H151+H152+H153+H154+H155+H156+H157</f>
        <v>2855049.15</v>
      </c>
      <c r="I150" s="12">
        <f>I151+I152+I153+I154+I155+I156+I157</f>
        <v>11144950.85</v>
      </c>
    </row>
    <row r="151" spans="2:10" x14ac:dyDescent="0.2">
      <c r="B151" s="19"/>
      <c r="C151" s="20" t="s">
        <v>78</v>
      </c>
      <c r="D151" s="11">
        <v>7500000</v>
      </c>
      <c r="E151" s="11">
        <v>0</v>
      </c>
      <c r="F151" s="11">
        <v>7500000</v>
      </c>
      <c r="G151" s="11">
        <v>1997453</v>
      </c>
      <c r="H151" s="11">
        <v>1997453</v>
      </c>
      <c r="I151" s="11">
        <v>5502547</v>
      </c>
      <c r="J151" s="18"/>
    </row>
    <row r="152" spans="2:10" x14ac:dyDescent="0.2">
      <c r="B152" s="19"/>
      <c r="C152" s="20" t="s">
        <v>79</v>
      </c>
      <c r="D152" s="11">
        <v>6500000</v>
      </c>
      <c r="E152" s="11">
        <v>0</v>
      </c>
      <c r="F152" s="11">
        <v>6500000</v>
      </c>
      <c r="G152" s="11">
        <v>857596.15</v>
      </c>
      <c r="H152" s="11">
        <v>857596.15</v>
      </c>
      <c r="I152" s="11">
        <v>5642403.8499999996</v>
      </c>
    </row>
    <row r="153" spans="2:10" x14ac:dyDescent="0.2">
      <c r="B153" s="19"/>
      <c r="C153" s="20" t="s">
        <v>80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</row>
    <row r="154" spans="2:10" x14ac:dyDescent="0.2">
      <c r="B154" s="19"/>
      <c r="C154" s="20" t="s">
        <v>81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</row>
    <row r="155" spans="2:10" x14ac:dyDescent="0.2">
      <c r="B155" s="19"/>
      <c r="C155" s="20" t="s">
        <v>82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</row>
    <row r="156" spans="2:10" x14ac:dyDescent="0.2">
      <c r="B156" s="19"/>
      <c r="C156" s="20" t="s">
        <v>83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</row>
    <row r="157" spans="2:10" x14ac:dyDescent="0.2">
      <c r="B157" s="19"/>
      <c r="C157" s="20" t="s">
        <v>84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</row>
    <row r="158" spans="2:10" x14ac:dyDescent="0.2">
      <c r="B158" s="19"/>
      <c r="C158" s="20"/>
      <c r="D158" s="14"/>
      <c r="E158" s="14"/>
      <c r="F158" s="14"/>
      <c r="G158" s="14"/>
      <c r="H158" s="14"/>
      <c r="I158" s="14"/>
    </row>
    <row r="159" spans="2:10" x14ac:dyDescent="0.2">
      <c r="B159" s="41" t="s">
        <v>86</v>
      </c>
      <c r="C159" s="42"/>
      <c r="D159" s="15">
        <f>+D9+D84</f>
        <v>247175502.43000001</v>
      </c>
      <c r="E159" s="15">
        <f t="shared" ref="E159:I159" si="20">+E9+E84</f>
        <v>7057525.6300000008</v>
      </c>
      <c r="F159" s="15">
        <f t="shared" si="20"/>
        <v>254233028.06</v>
      </c>
      <c r="G159" s="15">
        <f t="shared" si="20"/>
        <v>40033397.009999998</v>
      </c>
      <c r="H159" s="15">
        <f>+H9+H84</f>
        <v>39489008.450000003</v>
      </c>
      <c r="I159" s="15">
        <f t="shared" si="20"/>
        <v>214199631.05000001</v>
      </c>
    </row>
    <row r="160" spans="2:10" ht="13.5" thickBot="1" x14ac:dyDescent="0.25">
      <c r="B160" s="7"/>
      <c r="C160" s="8"/>
      <c r="D160" s="2"/>
      <c r="E160" s="2"/>
      <c r="F160" s="2"/>
      <c r="G160" s="2"/>
      <c r="H160" s="2"/>
      <c r="I160" s="2"/>
    </row>
  </sheetData>
  <mergeCells count="30">
    <mergeCell ref="B133:C133"/>
    <mergeCell ref="B137:C137"/>
    <mergeCell ref="B146:C146"/>
    <mergeCell ref="B150:C150"/>
    <mergeCell ref="B159:C159"/>
    <mergeCell ref="B123:C123"/>
    <mergeCell ref="B84:C84"/>
    <mergeCell ref="B85:C85"/>
    <mergeCell ref="B93:C93"/>
    <mergeCell ref="B103:C103"/>
    <mergeCell ref="B113:C113"/>
    <mergeCell ref="B58:C58"/>
    <mergeCell ref="B62:C62"/>
    <mergeCell ref="B71:C71"/>
    <mergeCell ref="B75:C75"/>
    <mergeCell ref="B83:C83"/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</mergeCells>
  <pageMargins left="0.35433070866141736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2021-05-24T18:36:37Z</cp:lastPrinted>
  <dcterms:created xsi:type="dcterms:W3CDTF">2020-04-14T23:33:45Z</dcterms:created>
  <dcterms:modified xsi:type="dcterms:W3CDTF">2021-05-24T18:36:39Z</dcterms:modified>
</cp:coreProperties>
</file>