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E:\ADMINISTRACIÓN 2021-2024\DISCIPLINA FINANCIERA\2022\Formatos de la Ley de Disciplina Financiera 4TO. TRIMESTRE 2022\"/>
    </mc:Choice>
  </mc:AlternateContent>
  <xr:revisionPtr revIDLastSave="0" documentId="13_ncr:1_{31427D67-C002-400F-A674-480A4E4DA6D3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ID LDF" sheetId="28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7" i="28" l="1"/>
  <c r="I77" i="28"/>
  <c r="H77" i="28"/>
  <c r="G77" i="28"/>
  <c r="F77" i="28"/>
  <c r="E77" i="28"/>
  <c r="J69" i="28"/>
  <c r="I69" i="28"/>
  <c r="H69" i="28"/>
  <c r="G69" i="28"/>
  <c r="F69" i="28"/>
  <c r="E69" i="28"/>
  <c r="J67" i="28"/>
  <c r="I67" i="28"/>
  <c r="H67" i="28"/>
  <c r="G67" i="28"/>
  <c r="J61" i="28"/>
  <c r="I61" i="28"/>
  <c r="H61" i="28"/>
  <c r="G61" i="28"/>
  <c r="F61" i="28"/>
  <c r="E61" i="28"/>
  <c r="J56" i="28"/>
  <c r="I56" i="28"/>
  <c r="H56" i="28"/>
  <c r="G56" i="28"/>
  <c r="F56" i="28"/>
  <c r="E56" i="28"/>
  <c r="J47" i="28"/>
  <c r="I47" i="28"/>
  <c r="H47" i="28"/>
  <c r="G47" i="28"/>
  <c r="F47" i="28"/>
  <c r="F67" i="28" s="1"/>
  <c r="E47" i="28"/>
  <c r="E67" i="28" s="1"/>
  <c r="J38" i="28"/>
  <c r="I38" i="28"/>
  <c r="H38" i="28"/>
  <c r="G38" i="28"/>
  <c r="F38" i="28"/>
  <c r="E38" i="28"/>
  <c r="J29" i="28"/>
  <c r="I29" i="28"/>
  <c r="H29" i="28"/>
  <c r="H42" i="28" s="1"/>
  <c r="H72" i="28" s="1"/>
  <c r="G29" i="28"/>
  <c r="G42" i="28" s="1"/>
  <c r="G72" i="28" s="1"/>
  <c r="F29" i="28"/>
  <c r="F42" i="28" s="1"/>
  <c r="E29" i="28"/>
  <c r="E42" i="28" s="1"/>
  <c r="J17" i="28"/>
  <c r="J42" i="28" s="1"/>
  <c r="J72" i="28" s="1"/>
  <c r="I17" i="28"/>
  <c r="I42" i="28" s="1"/>
  <c r="I72" i="28" s="1"/>
  <c r="H17" i="28"/>
  <c r="G17" i="28"/>
  <c r="F17" i="28"/>
  <c r="E17" i="28"/>
  <c r="E72" i="28" l="1"/>
  <c r="F72" i="28"/>
</calcChain>
</file>

<file path=xl/sharedStrings.xml><?xml version="1.0" encoding="utf-8"?>
<sst xmlns="http://schemas.openxmlformats.org/spreadsheetml/2006/main" count="76" uniqueCount="76">
  <si>
    <t>Estado Analítico de Ingresos Detallado - LDF</t>
  </si>
  <si>
    <t>Concepto</t>
  </si>
  <si>
    <t>Ingreso</t>
  </si>
  <si>
    <t>Modificado</t>
  </si>
  <si>
    <t>Devengado</t>
  </si>
  <si>
    <t>Recaudado</t>
  </si>
  <si>
    <t>Ampliaciones/ (Reducciones)</t>
  </si>
  <si>
    <t>(PESOS)</t>
  </si>
  <si>
    <t>Diferencia (e)</t>
  </si>
  <si>
    <t>(c)</t>
  </si>
  <si>
    <t>Estimado (d)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</si>
  <si>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</si>
  <si>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</si>
  <si>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</si>
  <si>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</si>
  <si>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</si>
  <si>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</si>
  <si>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</si>
  <si>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</si>
  <si>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</si>
  <si>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</si>
  <si>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</si>
  <si>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</si>
  <si>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</si>
  <si>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</si>
  <si>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</si>
  <si>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</si>
  <si>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</si>
  <si>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</si>
  <si>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</si>
  <si>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</si>
  <si>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</si>
  <si>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</si>
  <si>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</si>
  <si>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</si>
  <si>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</si>
  <si>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</si>
  <si>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</si>
  <si>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</si>
  <si>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</si>
  <si>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</si>
  <si>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</si>
  <si>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</t>
  </si>
  <si>
    <t>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</si>
  <si>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</si>
  <si>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</si>
  <si>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</si>
  <si>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</si>
  <si>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</si>
  <si>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</si>
  <si>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</si>
  <si>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</si>
  <si>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</si>
  <si>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</si>
  <si>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</si>
  <si>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</si>
  <si>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</si>
  <si>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</si>
  <si>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</si>
  <si>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</si>
  <si>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</si>
  <si>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</si>
  <si>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</si>
  <si>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</si>
  <si>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</si>
  <si>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</si>
  <si>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</si>
  <si>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</si>
  <si>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</si>
  <si>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</si>
  <si>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</si>
  <si>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</si>
  <si>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</si>
  <si>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MUNICIPIO DE XICOTEPEC PUEBLA (a)</t>
  </si>
  <si>
    <t>H. Participaciones (H=h1+h2+h3+h4+h5+h6+h7+h8+h9+h10+h11)</t>
  </si>
  <si>
    <t>Del 1 de enero al 31 de diciembre de 2022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</si>
</sst>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3" fillId="0" borderId="5" xfId="0" applyFont="1" applyBorder="1" applyAlignment="1">
      <alignment horizontal="justify" vertical="center" wrapText="1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justify" vertical="center"/>
    </xf>
    <xf numFmtId="0" fontId="3" fillId="0" borderId="6" xfId="0" applyFont="1" applyBorder="1" applyAlignment="1">
      <alignment horizontal="justify" vertical="center"/>
    </xf>
    <xf numFmtId="4" fontId="3" fillId="0" borderId="14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/>
    <xf numFmtId="0" fontId="3" fillId="0" borderId="14" xfId="0" applyFont="1" applyBorder="1" applyAlignment="1">
      <alignment wrapText="1"/>
    </xf>
    <xf numFmtId="4" fontId="3" fillId="0" borderId="9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 wrapText="1"/>
    </xf>
    <xf numFmtId="4" fontId="3" fillId="0" borderId="14" xfId="0" applyNumberFormat="1" applyFont="1" applyBorder="1" applyAlignment="1">
      <alignment horizontal="right"/>
    </xf>
    <xf numFmtId="4" fontId="3" fillId="0" borderId="14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4" fontId="2" fillId="0" borderId="14" xfId="0" applyNumberFormat="1" applyFont="1" applyBorder="1" applyAlignment="1">
      <alignment horizontal="right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justify" vertical="center"/>
    </xf>
    <xf numFmtId="4" fontId="2" fillId="0" borderId="14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justify" vertical="center"/>
    </xf>
    <xf numFmtId="0" fontId="3" fillId="0" borderId="8" xfId="0" applyFont="1" applyBorder="1" applyAlignment="1">
      <alignment horizontal="justify" vertical="center"/>
    </xf>
    <xf numFmtId="0" fontId="3" fillId="0" borderId="1" xfId="0" applyFont="1" applyBorder="1" applyAlignment="1">
      <alignment horizontal="justify" vertical="center"/>
    </xf>
    <xf numFmtId="0" fontId="3" fillId="0" borderId="2" xfId="0" applyFont="1" applyBorder="1" applyAlignment="1">
      <alignment horizontal="justify" vertical="center"/>
    </xf>
    <xf numFmtId="0" fontId="3" fillId="0" borderId="3" xfId="0" applyFont="1" applyBorder="1" applyAlignment="1">
      <alignment horizontal="justify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495C"/>
  </sheetPr>
  <dimension ref="B1:J78"/>
  <sheetViews>
    <sheetView showGridLines="0" tabSelected="1" workbookViewId="0">
      <selection activeCell="G21" sqref="G21"/>
    </sheetView>
  </sheetViews>
  <sheetFormatPr baseColWidth="10" defaultRowHeight="12.75" x14ac:dyDescent="0.2"/>
  <cols>
    <col min="1" max="1" width="2.28515625" style="4" customWidth="1"/>
    <col min="2" max="2" width="2.5703125" style="4" customWidth="1"/>
    <col min="3" max="3" width="2.42578125" style="4" customWidth="1"/>
    <col min="4" max="4" width="59.85546875" style="3" customWidth="1"/>
    <col min="5" max="5" width="15" style="4" customWidth="1"/>
    <col min="6" max="6" width="17.85546875" style="3" customWidth="1"/>
    <col min="7" max="10" width="15" style="4" customWidth="1"/>
    <col min="11" max="16384" width="11.42578125" style="4"/>
  </cols>
  <sheetData>
    <row r="1" spans="2:10" ht="15.75" thickBot="1" x14ac:dyDescent="0.3">
      <c r="B1" s="1"/>
    </row>
    <row r="2" spans="2:10" x14ac:dyDescent="0.2">
      <c r="B2" s="37" t="s">
        <v>73</v>
      </c>
      <c r="C2" s="38"/>
      <c r="D2" s="38"/>
      <c r="E2" s="38"/>
      <c r="F2" s="38"/>
      <c r="G2" s="38"/>
      <c r="H2" s="38"/>
      <c r="I2" s="38"/>
      <c r="J2" s="39"/>
    </row>
    <row r="3" spans="2:10" x14ac:dyDescent="0.2">
      <c r="B3" s="40" t="s">
        <v>0</v>
      </c>
      <c r="C3" s="41"/>
      <c r="D3" s="41"/>
      <c r="E3" s="41"/>
      <c r="F3" s="41"/>
      <c r="G3" s="41"/>
      <c r="H3" s="41"/>
      <c r="I3" s="41"/>
      <c r="J3" s="42"/>
    </row>
    <row r="4" spans="2:10" x14ac:dyDescent="0.2">
      <c r="B4" s="40" t="s">
        <v>75</v>
      </c>
      <c r="C4" s="41"/>
      <c r="D4" s="41"/>
      <c r="E4" s="41"/>
      <c r="F4" s="41"/>
      <c r="G4" s="41"/>
      <c r="H4" s="41"/>
      <c r="I4" s="41"/>
      <c r="J4" s="42"/>
    </row>
    <row r="5" spans="2:10" ht="13.5" thickBot="1" x14ac:dyDescent="0.25">
      <c r="B5" s="43" t="s">
        <v>7</v>
      </c>
      <c r="C5" s="44"/>
      <c r="D5" s="44"/>
      <c r="E5" s="44"/>
      <c r="F5" s="44"/>
      <c r="G5" s="44"/>
      <c r="H5" s="44"/>
      <c r="I5" s="44"/>
      <c r="J5" s="45"/>
    </row>
    <row r="6" spans="2:10" ht="13.5" thickBot="1" x14ac:dyDescent="0.25">
      <c r="B6" s="37" t="s">
        <v>1</v>
      </c>
      <c r="C6" s="38"/>
      <c r="D6" s="39"/>
      <c r="E6" s="46" t="s">
        <v>2</v>
      </c>
      <c r="F6" s="47"/>
      <c r="G6" s="47"/>
      <c r="H6" s="47"/>
      <c r="I6" s="48"/>
      <c r="J6" s="49" t="s">
        <v>8</v>
      </c>
    </row>
    <row r="7" spans="2:10" ht="26.25" thickBot="1" x14ac:dyDescent="0.25">
      <c r="B7" s="43" t="s">
        <v>9</v>
      </c>
      <c r="C7" s="44"/>
      <c r="D7" s="45"/>
      <c r="E7" s="19" t="s">
        <v>10</v>
      </c>
      <c r="F7" s="17" t="s">
        <v>6</v>
      </c>
      <c r="G7" s="20" t="s">
        <v>3</v>
      </c>
      <c r="H7" s="20" t="s">
        <v>4</v>
      </c>
      <c r="I7" s="20" t="s">
        <v>5</v>
      </c>
      <c r="J7" s="50"/>
    </row>
    <row r="8" spans="2:10" x14ac:dyDescent="0.2">
      <c r="B8" s="34"/>
      <c r="C8" s="35"/>
      <c r="D8" s="36"/>
      <c r="E8" s="10"/>
      <c r="F8" s="9"/>
      <c r="G8" s="9"/>
      <c r="H8" s="9"/>
      <c r="I8" s="9"/>
      <c r="J8" s="9"/>
    </row>
    <row r="9" spans="2:10" x14ac:dyDescent="0.2">
      <c r="B9" s="26" t="s">
        <v>11</v>
      </c>
      <c r="C9" s="27"/>
      <c r="D9" s="28"/>
      <c r="E9" s="11"/>
      <c r="F9" s="12"/>
      <c r="G9" s="12"/>
      <c r="H9" s="12"/>
      <c r="I9" s="12"/>
      <c r="J9" s="12"/>
    </row>
    <row r="10" spans="2:10" x14ac:dyDescent="0.2">
      <c r="B10" s="18"/>
      <c r="C10" s="24" t="s">
        <v>12</v>
      </c>
      <c r="D10" s="25"/>
      <c r="E10" s="16">
        <v>7455539.3099999996</v>
      </c>
      <c r="F10" s="16">
        <v>-455912.31</v>
      </c>
      <c r="G10" s="16">
        <v>6999627</v>
      </c>
      <c r="H10" s="16">
        <v>6999627</v>
      </c>
      <c r="I10" s="16">
        <v>6999627</v>
      </c>
      <c r="J10" s="16">
        <v>-455912.31</v>
      </c>
    </row>
    <row r="11" spans="2:10" x14ac:dyDescent="0.2">
      <c r="B11" s="18"/>
      <c r="C11" s="24" t="s">
        <v>13</v>
      </c>
      <c r="D11" s="25"/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</row>
    <row r="12" spans="2:10" x14ac:dyDescent="0.2">
      <c r="B12" s="18"/>
      <c r="C12" s="24" t="s">
        <v>14</v>
      </c>
      <c r="D12" s="25"/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</row>
    <row r="13" spans="2:10" x14ac:dyDescent="0.2">
      <c r="B13" s="18"/>
      <c r="C13" s="24" t="s">
        <v>15</v>
      </c>
      <c r="D13" s="25"/>
      <c r="E13" s="16">
        <v>10570004.99</v>
      </c>
      <c r="F13" s="16">
        <v>4426193.6500000004</v>
      </c>
      <c r="G13" s="16">
        <v>14996198.640000001</v>
      </c>
      <c r="H13" s="16">
        <v>14996198.640000001</v>
      </c>
      <c r="I13" s="16">
        <v>14996198.640000001</v>
      </c>
      <c r="J13" s="16">
        <v>4426193.6500000004</v>
      </c>
    </row>
    <row r="14" spans="2:10" x14ac:dyDescent="0.2">
      <c r="B14" s="18"/>
      <c r="C14" s="24" t="s">
        <v>16</v>
      </c>
      <c r="D14" s="25"/>
      <c r="E14" s="16">
        <v>940263.61</v>
      </c>
      <c r="F14" s="16">
        <v>798034.71</v>
      </c>
      <c r="G14" s="16">
        <v>1738298.32</v>
      </c>
      <c r="H14" s="16">
        <v>1738298.32</v>
      </c>
      <c r="I14" s="16">
        <v>1738298.32</v>
      </c>
      <c r="J14" s="16">
        <v>798034.71</v>
      </c>
    </row>
    <row r="15" spans="2:10" x14ac:dyDescent="0.2">
      <c r="B15" s="18"/>
      <c r="C15" s="24" t="s">
        <v>17</v>
      </c>
      <c r="D15" s="25"/>
      <c r="E15" s="16">
        <v>256077.03</v>
      </c>
      <c r="F15" s="16">
        <v>5112394.53</v>
      </c>
      <c r="G15" s="16">
        <v>5368471.5599999996</v>
      </c>
      <c r="H15" s="16">
        <v>5368471.5599999996</v>
      </c>
      <c r="I15" s="16">
        <v>5368471.5599999996</v>
      </c>
      <c r="J15" s="16">
        <v>5112394.53</v>
      </c>
    </row>
    <row r="16" spans="2:10" x14ac:dyDescent="0.2">
      <c r="B16" s="18"/>
      <c r="C16" s="24" t="s">
        <v>18</v>
      </c>
      <c r="D16" s="25"/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</row>
    <row r="17" spans="2:10" x14ac:dyDescent="0.2">
      <c r="B17" s="18"/>
      <c r="C17" s="24" t="s">
        <v>74</v>
      </c>
      <c r="D17" s="25"/>
      <c r="E17" s="16">
        <f t="shared" ref="E17:J17" si="0">+E18+E19+E20+E21+E22+E23+E24+E25+E26+E27+E28</f>
        <v>93670678.300000012</v>
      </c>
      <c r="F17" s="16">
        <f t="shared" si="0"/>
        <v>4430274.5799999982</v>
      </c>
      <c r="G17" s="16">
        <f t="shared" si="0"/>
        <v>98100952.87999998</v>
      </c>
      <c r="H17" s="16">
        <f>+H18+H19+H20+H21+H22+H23+H24+H25+H26+H27+H28</f>
        <v>98100952.87999998</v>
      </c>
      <c r="I17" s="16">
        <f t="shared" si="0"/>
        <v>98100952.87999998</v>
      </c>
      <c r="J17" s="16">
        <f t="shared" si="0"/>
        <v>4430274.5799999982</v>
      </c>
    </row>
    <row r="18" spans="2:10" x14ac:dyDescent="0.2">
      <c r="B18" s="18"/>
      <c r="C18" s="21"/>
      <c r="D18" s="5" t="s">
        <v>19</v>
      </c>
      <c r="E18" s="16">
        <v>75070024.930000007</v>
      </c>
      <c r="F18" s="16">
        <v>3707573.01</v>
      </c>
      <c r="G18" s="16">
        <v>78777597.939999998</v>
      </c>
      <c r="H18" s="16">
        <v>78777597.939999998</v>
      </c>
      <c r="I18" s="16">
        <v>78777597.939999998</v>
      </c>
      <c r="J18" s="16">
        <v>3707573.01</v>
      </c>
    </row>
    <row r="19" spans="2:10" x14ac:dyDescent="0.2">
      <c r="B19" s="18"/>
      <c r="C19" s="21"/>
      <c r="D19" s="5" t="s">
        <v>20</v>
      </c>
      <c r="E19" s="16">
        <v>9414734.9399999995</v>
      </c>
      <c r="F19" s="16">
        <v>486955.46</v>
      </c>
      <c r="G19" s="16">
        <v>9901690.4000000004</v>
      </c>
      <c r="H19" s="16">
        <v>9901690.4000000004</v>
      </c>
      <c r="I19" s="16">
        <v>9901690.4000000004</v>
      </c>
      <c r="J19" s="16">
        <v>486955.46</v>
      </c>
    </row>
    <row r="20" spans="2:10" x14ac:dyDescent="0.2">
      <c r="B20" s="18"/>
      <c r="C20" s="21"/>
      <c r="D20" s="5" t="s">
        <v>21</v>
      </c>
      <c r="E20" s="16">
        <v>1826984.43</v>
      </c>
      <c r="F20" s="16">
        <v>330700.31</v>
      </c>
      <c r="G20" s="16">
        <v>2157684.7400000002</v>
      </c>
      <c r="H20" s="16">
        <v>2157684.7400000002</v>
      </c>
      <c r="I20" s="16">
        <v>2157684.7400000002</v>
      </c>
      <c r="J20" s="16">
        <v>330700.31</v>
      </c>
    </row>
    <row r="21" spans="2:10" x14ac:dyDescent="0.2">
      <c r="B21" s="18"/>
      <c r="C21" s="21"/>
      <c r="D21" s="5" t="s">
        <v>22</v>
      </c>
      <c r="E21" s="16">
        <v>584471.13</v>
      </c>
      <c r="F21" s="16">
        <v>31225.56</v>
      </c>
      <c r="G21" s="16">
        <v>615696.68999999994</v>
      </c>
      <c r="H21" s="16">
        <v>615696.68999999994</v>
      </c>
      <c r="I21" s="16">
        <v>615696.68999999994</v>
      </c>
      <c r="J21" s="16">
        <v>31225.56</v>
      </c>
    </row>
    <row r="22" spans="2:10" x14ac:dyDescent="0.2">
      <c r="B22" s="18"/>
      <c r="C22" s="21"/>
      <c r="D22" s="5" t="s">
        <v>23</v>
      </c>
      <c r="E22" s="16">
        <v>125620.86</v>
      </c>
      <c r="F22" s="16">
        <v>-125620.86</v>
      </c>
      <c r="G22" s="16">
        <v>0</v>
      </c>
      <c r="H22" s="16">
        <v>0</v>
      </c>
      <c r="I22" s="16">
        <v>0</v>
      </c>
      <c r="J22" s="16">
        <v>-125620.86</v>
      </c>
    </row>
    <row r="23" spans="2:10" x14ac:dyDescent="0.2">
      <c r="B23" s="18"/>
      <c r="C23" s="21"/>
      <c r="D23" s="5" t="s">
        <v>24</v>
      </c>
      <c r="E23" s="16">
        <v>1420314.86</v>
      </c>
      <c r="F23" s="16">
        <v>-58928.34</v>
      </c>
      <c r="G23" s="16">
        <v>1361386.52</v>
      </c>
      <c r="H23" s="16">
        <v>1361386.52</v>
      </c>
      <c r="I23" s="16">
        <v>1361386.52</v>
      </c>
      <c r="J23" s="16">
        <v>-58928.34</v>
      </c>
    </row>
    <row r="24" spans="2:10" x14ac:dyDescent="0.2">
      <c r="B24" s="18"/>
      <c r="C24" s="21"/>
      <c r="D24" s="5" t="s">
        <v>25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</row>
    <row r="25" spans="2:10" x14ac:dyDescent="0.2">
      <c r="B25" s="18"/>
      <c r="C25" s="21"/>
      <c r="D25" s="5" t="s">
        <v>26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</row>
    <row r="26" spans="2:10" x14ac:dyDescent="0.2">
      <c r="B26" s="18"/>
      <c r="C26" s="21"/>
      <c r="D26" s="5" t="s">
        <v>27</v>
      </c>
      <c r="E26" s="16">
        <v>1128746.26</v>
      </c>
      <c r="F26" s="16">
        <v>-70970.94</v>
      </c>
      <c r="G26" s="16">
        <v>1057775.32</v>
      </c>
      <c r="H26" s="16">
        <v>1057775.32</v>
      </c>
      <c r="I26" s="16">
        <v>1057775.32</v>
      </c>
      <c r="J26" s="16">
        <v>-70970.94</v>
      </c>
    </row>
    <row r="27" spans="2:10" x14ac:dyDescent="0.2">
      <c r="B27" s="18"/>
      <c r="C27" s="21"/>
      <c r="D27" s="5" t="s">
        <v>28</v>
      </c>
      <c r="E27" s="16">
        <v>4099780.89</v>
      </c>
      <c r="F27" s="16">
        <v>-67866.89</v>
      </c>
      <c r="G27" s="16">
        <v>4031914</v>
      </c>
      <c r="H27" s="16">
        <v>4031914</v>
      </c>
      <c r="I27" s="16">
        <v>4031914</v>
      </c>
      <c r="J27" s="16">
        <v>-67866.89</v>
      </c>
    </row>
    <row r="28" spans="2:10" ht="25.5" x14ac:dyDescent="0.2">
      <c r="B28" s="18"/>
      <c r="C28" s="21"/>
      <c r="D28" s="5" t="s">
        <v>29</v>
      </c>
      <c r="E28" s="16">
        <v>0</v>
      </c>
      <c r="F28" s="16">
        <v>197207.27</v>
      </c>
      <c r="G28" s="16">
        <v>197207.27</v>
      </c>
      <c r="H28" s="16">
        <v>197207.27</v>
      </c>
      <c r="I28" s="16">
        <v>197207.27</v>
      </c>
      <c r="J28" s="16">
        <v>197207.27</v>
      </c>
    </row>
    <row r="29" spans="2:10" x14ac:dyDescent="0.2">
      <c r="B29" s="18"/>
      <c r="C29" s="24" t="s">
        <v>30</v>
      </c>
      <c r="D29" s="25"/>
      <c r="E29" s="16">
        <f t="shared" ref="E29:J29" si="1">+E30+E31+E32+E33+E34</f>
        <v>2173833.02</v>
      </c>
      <c r="F29" s="16">
        <f t="shared" si="1"/>
        <v>-2005.9599999999627</v>
      </c>
      <c r="G29" s="16">
        <f t="shared" si="1"/>
        <v>2171827.06</v>
      </c>
      <c r="H29" s="16">
        <f t="shared" si="1"/>
        <v>2171827.06</v>
      </c>
      <c r="I29" s="16">
        <f t="shared" si="1"/>
        <v>2171827.06</v>
      </c>
      <c r="J29" s="16">
        <f t="shared" si="1"/>
        <v>-2005.9599999999627</v>
      </c>
    </row>
    <row r="30" spans="2:10" x14ac:dyDescent="0.2">
      <c r="B30" s="18"/>
      <c r="C30" s="21"/>
      <c r="D30" s="5" t="s">
        <v>31</v>
      </c>
      <c r="E30" s="16">
        <v>1460.33</v>
      </c>
      <c r="F30" s="16">
        <v>-554.01</v>
      </c>
      <c r="G30" s="16">
        <v>906.32</v>
      </c>
      <c r="H30" s="16">
        <v>906.32</v>
      </c>
      <c r="I30" s="16">
        <v>906.32</v>
      </c>
      <c r="J30" s="16">
        <v>-554.01</v>
      </c>
    </row>
    <row r="31" spans="2:10" x14ac:dyDescent="0.2">
      <c r="B31" s="18"/>
      <c r="C31" s="21"/>
      <c r="D31" s="5" t="s">
        <v>32</v>
      </c>
      <c r="E31" s="16">
        <v>299308.26</v>
      </c>
      <c r="F31" s="16">
        <v>701.22</v>
      </c>
      <c r="G31" s="16">
        <v>300009.48</v>
      </c>
      <c r="H31" s="16">
        <v>300009.48</v>
      </c>
      <c r="I31" s="16">
        <v>300009.48</v>
      </c>
      <c r="J31" s="16">
        <v>701.22</v>
      </c>
    </row>
    <row r="32" spans="2:10" x14ac:dyDescent="0.2">
      <c r="B32" s="18"/>
      <c r="C32" s="21"/>
      <c r="D32" s="5" t="s">
        <v>33</v>
      </c>
      <c r="E32" s="16">
        <v>1264071.44</v>
      </c>
      <c r="F32" s="16">
        <v>296593.3</v>
      </c>
      <c r="G32" s="16">
        <v>1560664.74</v>
      </c>
      <c r="H32" s="16">
        <v>1560664.74</v>
      </c>
      <c r="I32" s="16">
        <v>1560664.74</v>
      </c>
      <c r="J32" s="16">
        <v>296593.3</v>
      </c>
    </row>
    <row r="33" spans="2:10" x14ac:dyDescent="0.2">
      <c r="B33" s="18"/>
      <c r="C33" s="21"/>
      <c r="D33" s="5" t="s">
        <v>34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</row>
    <row r="34" spans="2:10" x14ac:dyDescent="0.2">
      <c r="B34" s="18"/>
      <c r="C34" s="21"/>
      <c r="D34" s="5" t="s">
        <v>35</v>
      </c>
      <c r="E34" s="16">
        <v>608992.99</v>
      </c>
      <c r="F34" s="16">
        <v>-298746.46999999997</v>
      </c>
      <c r="G34" s="16">
        <v>310246.52</v>
      </c>
      <c r="H34" s="16">
        <v>310246.52</v>
      </c>
      <c r="I34" s="16">
        <v>310246.52</v>
      </c>
      <c r="J34" s="16">
        <v>-298746.46999999997</v>
      </c>
    </row>
    <row r="35" spans="2:10" x14ac:dyDescent="0.2">
      <c r="B35" s="18"/>
      <c r="C35" s="24" t="s">
        <v>36</v>
      </c>
      <c r="D35" s="25"/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</row>
    <row r="36" spans="2:10" x14ac:dyDescent="0.2">
      <c r="B36" s="18"/>
      <c r="C36" s="24" t="s">
        <v>37</v>
      </c>
      <c r="D36" s="25"/>
      <c r="E36" s="16">
        <v>8849100</v>
      </c>
      <c r="F36" s="16">
        <v>-851191.34</v>
      </c>
      <c r="G36" s="16">
        <v>7997908.6600000001</v>
      </c>
      <c r="H36" s="16">
        <v>7997908.6600000001</v>
      </c>
      <c r="I36" s="16">
        <v>7997908.6600000001</v>
      </c>
      <c r="J36" s="16">
        <v>-851191.34</v>
      </c>
    </row>
    <row r="37" spans="2:10" x14ac:dyDescent="0.2">
      <c r="B37" s="18"/>
      <c r="C37" s="21"/>
      <c r="D37" s="5" t="s">
        <v>38</v>
      </c>
      <c r="E37" s="16">
        <v>8849100</v>
      </c>
      <c r="F37" s="16">
        <v>-851191.34</v>
      </c>
      <c r="G37" s="16">
        <v>7997908.6600000001</v>
      </c>
      <c r="H37" s="16">
        <v>7997908.6600000001</v>
      </c>
      <c r="I37" s="16">
        <v>7997908.6600000001</v>
      </c>
      <c r="J37" s="16">
        <v>-851191.34</v>
      </c>
    </row>
    <row r="38" spans="2:10" x14ac:dyDescent="0.2">
      <c r="B38" s="18"/>
      <c r="C38" s="24" t="s">
        <v>39</v>
      </c>
      <c r="D38" s="25"/>
      <c r="E38" s="16">
        <f>+E39+E40</f>
        <v>0</v>
      </c>
      <c r="F38" s="16">
        <f t="shared" ref="F38:J38" si="2">+F39+F40</f>
        <v>0</v>
      </c>
      <c r="G38" s="16">
        <f t="shared" si="2"/>
        <v>0</v>
      </c>
      <c r="H38" s="16">
        <f t="shared" si="2"/>
        <v>0</v>
      </c>
      <c r="I38" s="16">
        <f t="shared" si="2"/>
        <v>0</v>
      </c>
      <c r="J38" s="16">
        <f t="shared" si="2"/>
        <v>0</v>
      </c>
    </row>
    <row r="39" spans="2:10" x14ac:dyDescent="0.2">
      <c r="B39" s="18"/>
      <c r="C39" s="21"/>
      <c r="D39" s="5" t="s">
        <v>40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</row>
    <row r="40" spans="2:10" x14ac:dyDescent="0.2">
      <c r="B40" s="18"/>
      <c r="C40" s="21"/>
      <c r="D40" s="5" t="s">
        <v>41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</row>
    <row r="41" spans="2:10" x14ac:dyDescent="0.2">
      <c r="B41" s="6"/>
      <c r="C41" s="23"/>
      <c r="D41" s="2"/>
      <c r="E41" s="16"/>
      <c r="F41" s="8"/>
      <c r="G41" s="8"/>
      <c r="H41" s="8"/>
      <c r="I41" s="8"/>
      <c r="J41" s="8"/>
    </row>
    <row r="42" spans="2:10" x14ac:dyDescent="0.2">
      <c r="B42" s="26" t="s">
        <v>42</v>
      </c>
      <c r="C42" s="27"/>
      <c r="D42" s="28"/>
      <c r="E42" s="31">
        <f t="shared" ref="E42:I42" si="3">+E10+E11+E12+E13+E14+E15+E16+E17+E29+E35+E36+E38</f>
        <v>123915496.26000001</v>
      </c>
      <c r="F42" s="31">
        <f>+F10+F11+F12+F13+F14+F15+F16+F17+F29+F35+F36+F38</f>
        <v>13457787.859999999</v>
      </c>
      <c r="G42" s="31">
        <f t="shared" si="3"/>
        <v>137373284.11999997</v>
      </c>
      <c r="H42" s="31">
        <f t="shared" si="3"/>
        <v>137373284.11999997</v>
      </c>
      <c r="I42" s="31">
        <f t="shared" si="3"/>
        <v>137373284.11999997</v>
      </c>
      <c r="J42" s="31">
        <f>+J10+J11+J12+J13+J14+J15+J16+J17+J29+J35+J36+J38</f>
        <v>13457787.859999999</v>
      </c>
    </row>
    <row r="43" spans="2:10" x14ac:dyDescent="0.2">
      <c r="B43" s="26" t="s">
        <v>43</v>
      </c>
      <c r="C43" s="27"/>
      <c r="D43" s="28"/>
      <c r="E43" s="31"/>
      <c r="F43" s="31"/>
      <c r="G43" s="31"/>
      <c r="H43" s="31"/>
      <c r="I43" s="31"/>
      <c r="J43" s="31"/>
    </row>
    <row r="44" spans="2:10" x14ac:dyDescent="0.2">
      <c r="B44" s="26" t="s">
        <v>44</v>
      </c>
      <c r="C44" s="27"/>
      <c r="D44" s="28"/>
      <c r="E44" s="16"/>
      <c r="F44" s="8"/>
      <c r="G44" s="16"/>
      <c r="H44" s="16"/>
      <c r="I44" s="16"/>
      <c r="J44" s="16"/>
    </row>
    <row r="45" spans="2:10" x14ac:dyDescent="0.2">
      <c r="B45" s="6"/>
      <c r="C45" s="23"/>
      <c r="D45" s="2"/>
      <c r="E45" s="16"/>
      <c r="F45" s="8"/>
      <c r="G45" s="16"/>
      <c r="H45" s="16"/>
      <c r="I45" s="16"/>
      <c r="J45" s="16"/>
    </row>
    <row r="46" spans="2:10" x14ac:dyDescent="0.2">
      <c r="B46" s="26" t="s">
        <v>45</v>
      </c>
      <c r="C46" s="27"/>
      <c r="D46" s="28"/>
      <c r="E46" s="16"/>
      <c r="F46" s="8"/>
      <c r="G46" s="16"/>
      <c r="H46" s="16"/>
      <c r="I46" s="16"/>
      <c r="J46" s="16"/>
    </row>
    <row r="47" spans="2:10" x14ac:dyDescent="0.2">
      <c r="B47" s="18"/>
      <c r="C47" s="24" t="s">
        <v>46</v>
      </c>
      <c r="D47" s="25"/>
      <c r="E47" s="15">
        <f>+E48+E49+E50+E51+E52+E53+E54+E55</f>
        <v>116621088.72999999</v>
      </c>
      <c r="F47" s="15">
        <f t="shared" ref="F47:J47" si="4">+F48+F49+F50+F51+F52+F53+F54+F55</f>
        <v>24164849.27</v>
      </c>
      <c r="G47" s="15">
        <f t="shared" si="4"/>
        <v>140785938</v>
      </c>
      <c r="H47" s="15">
        <f t="shared" si="4"/>
        <v>140785938</v>
      </c>
      <c r="I47" s="15">
        <f t="shared" si="4"/>
        <v>140785938</v>
      </c>
      <c r="J47" s="15">
        <f t="shared" si="4"/>
        <v>24164849.27</v>
      </c>
    </row>
    <row r="48" spans="2:10" ht="25.5" x14ac:dyDescent="0.2">
      <c r="B48" s="18"/>
      <c r="C48" s="21"/>
      <c r="D48" s="5" t="s">
        <v>47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</row>
    <row r="49" spans="2:10" x14ac:dyDescent="0.2">
      <c r="B49" s="18"/>
      <c r="C49" s="21"/>
      <c r="D49" s="5" t="s">
        <v>48</v>
      </c>
      <c r="E49" s="16">
        <v>0</v>
      </c>
      <c r="F49" s="8">
        <v>0</v>
      </c>
      <c r="G49" s="16">
        <v>0</v>
      </c>
      <c r="H49" s="16">
        <v>0</v>
      </c>
      <c r="I49" s="16">
        <v>0</v>
      </c>
      <c r="J49" s="16">
        <v>0</v>
      </c>
    </row>
    <row r="50" spans="2:10" x14ac:dyDescent="0.2">
      <c r="B50" s="18"/>
      <c r="C50" s="21"/>
      <c r="D50" s="5" t="s">
        <v>49</v>
      </c>
      <c r="E50" s="8">
        <v>68779417.469999999</v>
      </c>
      <c r="F50" s="8">
        <v>11728114.529999999</v>
      </c>
      <c r="G50" s="16">
        <v>80507532</v>
      </c>
      <c r="H50" s="16">
        <v>80507532</v>
      </c>
      <c r="I50" s="16">
        <v>80507532</v>
      </c>
      <c r="J50" s="16">
        <v>11728114.529999999</v>
      </c>
    </row>
    <row r="51" spans="2:10" ht="25.5" x14ac:dyDescent="0.2">
      <c r="B51" s="18"/>
      <c r="C51" s="21"/>
      <c r="D51" s="5" t="s">
        <v>50</v>
      </c>
      <c r="E51" s="8">
        <v>47841671.259999998</v>
      </c>
      <c r="F51" s="8">
        <v>12436734.74</v>
      </c>
      <c r="G51" s="16">
        <v>60278406</v>
      </c>
      <c r="H51" s="16">
        <v>60278406</v>
      </c>
      <c r="I51" s="16">
        <v>60278406</v>
      </c>
      <c r="J51" s="16">
        <v>12436734.74</v>
      </c>
    </row>
    <row r="52" spans="2:10" x14ac:dyDescent="0.2">
      <c r="B52" s="18"/>
      <c r="C52" s="21"/>
      <c r="D52" s="5" t="s">
        <v>51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</row>
    <row r="53" spans="2:10" ht="25.5" x14ac:dyDescent="0.2">
      <c r="B53" s="18"/>
      <c r="C53" s="21"/>
      <c r="D53" s="5" t="s">
        <v>52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</row>
    <row r="54" spans="2:10" ht="25.5" x14ac:dyDescent="0.2">
      <c r="B54" s="18"/>
      <c r="C54" s="21"/>
      <c r="D54" s="5" t="s">
        <v>53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</row>
    <row r="55" spans="2:10" ht="25.5" x14ac:dyDescent="0.2">
      <c r="B55" s="18"/>
      <c r="C55" s="21"/>
      <c r="D55" s="5" t="s">
        <v>54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</row>
    <row r="56" spans="2:10" x14ac:dyDescent="0.2">
      <c r="B56" s="18"/>
      <c r="C56" s="24" t="s">
        <v>55</v>
      </c>
      <c r="D56" s="25"/>
      <c r="E56" s="16">
        <f>+E57+E58+E59+E60</f>
        <v>3000000</v>
      </c>
      <c r="F56" s="16">
        <f>+F57+F58+F59+F60</f>
        <v>-2695500</v>
      </c>
      <c r="G56" s="16">
        <f>+G57+G58+G59+G60</f>
        <v>304500</v>
      </c>
      <c r="H56" s="16">
        <f>+H57+H58+H59+H60</f>
        <v>304500</v>
      </c>
      <c r="I56" s="16">
        <f t="shared" ref="I56:J56" si="5">+I57+I58+I59+I60</f>
        <v>304500</v>
      </c>
      <c r="J56" s="16">
        <f t="shared" si="5"/>
        <v>-2695500</v>
      </c>
    </row>
    <row r="57" spans="2:10" x14ac:dyDescent="0.2">
      <c r="B57" s="18"/>
      <c r="C57" s="21"/>
      <c r="D57" s="5" t="s">
        <v>56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</row>
    <row r="58" spans="2:10" x14ac:dyDescent="0.2">
      <c r="B58" s="18"/>
      <c r="C58" s="21"/>
      <c r="D58" s="5" t="s">
        <v>57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</row>
    <row r="59" spans="2:10" x14ac:dyDescent="0.2">
      <c r="B59" s="18"/>
      <c r="C59" s="21"/>
      <c r="D59" s="5" t="s">
        <v>58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</row>
    <row r="60" spans="2:10" x14ac:dyDescent="0.2">
      <c r="B60" s="18"/>
      <c r="C60" s="21"/>
      <c r="D60" s="5" t="s">
        <v>59</v>
      </c>
      <c r="E60" s="16">
        <v>3000000</v>
      </c>
      <c r="F60" s="16">
        <v>-2695500</v>
      </c>
      <c r="G60" s="16">
        <v>304500</v>
      </c>
      <c r="H60" s="16">
        <v>304500</v>
      </c>
      <c r="I60" s="16">
        <v>304500</v>
      </c>
      <c r="J60" s="16">
        <v>-2695500</v>
      </c>
    </row>
    <row r="61" spans="2:10" x14ac:dyDescent="0.2">
      <c r="B61" s="18"/>
      <c r="C61" s="24" t="s">
        <v>60</v>
      </c>
      <c r="D61" s="25"/>
      <c r="E61" s="16">
        <f>+E62+E63</f>
        <v>0</v>
      </c>
      <c r="F61" s="16">
        <f t="shared" ref="F61:J61" si="6">+F62+F63</f>
        <v>0</v>
      </c>
      <c r="G61" s="16">
        <f t="shared" si="6"/>
        <v>0</v>
      </c>
      <c r="H61" s="16">
        <f t="shared" si="6"/>
        <v>0</v>
      </c>
      <c r="I61" s="16">
        <f t="shared" si="6"/>
        <v>0</v>
      </c>
      <c r="J61" s="16">
        <f t="shared" si="6"/>
        <v>0</v>
      </c>
    </row>
    <row r="62" spans="2:10" ht="25.5" x14ac:dyDescent="0.2">
      <c r="B62" s="18"/>
      <c r="C62" s="21"/>
      <c r="D62" s="5" t="s">
        <v>61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</row>
    <row r="63" spans="2:10" x14ac:dyDescent="0.2">
      <c r="B63" s="18"/>
      <c r="C63" s="21"/>
      <c r="D63" s="5" t="s">
        <v>62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</row>
    <row r="64" spans="2:10" x14ac:dyDescent="0.2">
      <c r="B64" s="18"/>
      <c r="C64" s="24" t="s">
        <v>63</v>
      </c>
      <c r="D64" s="25"/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</row>
    <row r="65" spans="2:10" x14ac:dyDescent="0.2">
      <c r="B65" s="18"/>
      <c r="C65" s="24" t="s">
        <v>64</v>
      </c>
      <c r="D65" s="25"/>
      <c r="E65" s="16">
        <v>3380000</v>
      </c>
      <c r="F65" s="16">
        <v>-2950041.17</v>
      </c>
      <c r="G65" s="16">
        <v>429958.83</v>
      </c>
      <c r="H65" s="16">
        <v>429958.83</v>
      </c>
      <c r="I65" s="16">
        <v>429958.83</v>
      </c>
      <c r="J65" s="16">
        <v>-2950041.17</v>
      </c>
    </row>
    <row r="66" spans="2:10" x14ac:dyDescent="0.2">
      <c r="B66" s="6"/>
      <c r="C66" s="29"/>
      <c r="D66" s="30"/>
      <c r="E66" s="16"/>
      <c r="F66" s="16"/>
      <c r="G66" s="16"/>
      <c r="H66" s="16"/>
      <c r="I66" s="16"/>
      <c r="J66" s="16"/>
    </row>
    <row r="67" spans="2:10" x14ac:dyDescent="0.2">
      <c r="B67" s="26" t="s">
        <v>65</v>
      </c>
      <c r="C67" s="27"/>
      <c r="D67" s="28"/>
      <c r="E67" s="16">
        <f>+E47+E56+E64+E65</f>
        <v>123001088.72999999</v>
      </c>
      <c r="F67" s="16">
        <f>+F47+F56+F64+F65</f>
        <v>18519308.100000001</v>
      </c>
      <c r="G67" s="16">
        <f t="shared" ref="G67:J67" si="7">+G47+G56+G64+G65</f>
        <v>141520396.83000001</v>
      </c>
      <c r="H67" s="16">
        <f t="shared" si="7"/>
        <v>141520396.83000001</v>
      </c>
      <c r="I67" s="16">
        <f t="shared" si="7"/>
        <v>141520396.83000001</v>
      </c>
      <c r="J67" s="16">
        <f t="shared" si="7"/>
        <v>18519308.100000001</v>
      </c>
    </row>
    <row r="68" spans="2:10" x14ac:dyDescent="0.2">
      <c r="B68" s="6"/>
      <c r="C68" s="29"/>
      <c r="D68" s="30"/>
      <c r="E68" s="16"/>
      <c r="F68" s="16"/>
      <c r="G68" s="16"/>
      <c r="H68" s="16"/>
      <c r="I68" s="16"/>
      <c r="J68" s="16"/>
    </row>
    <row r="69" spans="2:10" x14ac:dyDescent="0.2">
      <c r="B69" s="26" t="s">
        <v>66</v>
      </c>
      <c r="C69" s="27"/>
      <c r="D69" s="28"/>
      <c r="E69" s="16">
        <f t="shared" ref="E69:J69" si="8">+E70</f>
        <v>0</v>
      </c>
      <c r="F69" s="16">
        <f t="shared" si="8"/>
        <v>19029502.739999998</v>
      </c>
      <c r="G69" s="16">
        <f t="shared" si="8"/>
        <v>19029502.739999998</v>
      </c>
      <c r="H69" s="16">
        <f t="shared" si="8"/>
        <v>0</v>
      </c>
      <c r="I69" s="16">
        <f t="shared" si="8"/>
        <v>0</v>
      </c>
      <c r="J69" s="16">
        <f t="shared" si="8"/>
        <v>0</v>
      </c>
    </row>
    <row r="70" spans="2:10" x14ac:dyDescent="0.2">
      <c r="B70" s="18"/>
      <c r="C70" s="24" t="s">
        <v>67</v>
      </c>
      <c r="D70" s="25"/>
      <c r="E70" s="16">
        <v>0</v>
      </c>
      <c r="F70" s="16">
        <v>19029502.739999998</v>
      </c>
      <c r="G70" s="16">
        <v>19029502.739999998</v>
      </c>
      <c r="H70" s="16">
        <v>0</v>
      </c>
      <c r="I70" s="16">
        <v>0</v>
      </c>
      <c r="J70" s="16">
        <v>0</v>
      </c>
    </row>
    <row r="71" spans="2:10" x14ac:dyDescent="0.2">
      <c r="B71" s="6"/>
      <c r="C71" s="29"/>
      <c r="D71" s="30"/>
      <c r="E71" s="16"/>
      <c r="F71" s="16"/>
      <c r="G71" s="16"/>
      <c r="H71" s="16"/>
      <c r="I71" s="16"/>
      <c r="J71" s="16"/>
    </row>
    <row r="72" spans="2:10" x14ac:dyDescent="0.2">
      <c r="B72" s="26" t="s">
        <v>68</v>
      </c>
      <c r="C72" s="27"/>
      <c r="D72" s="28"/>
      <c r="E72" s="16">
        <f>+E42+E67+E69</f>
        <v>246916584.99000001</v>
      </c>
      <c r="F72" s="16">
        <f>+F42+F67+F69</f>
        <v>51006598.700000003</v>
      </c>
      <c r="G72" s="16">
        <f t="shared" ref="G72:J72" si="9">+G42+G67+G69</f>
        <v>297923183.69</v>
      </c>
      <c r="H72" s="16">
        <f t="shared" si="9"/>
        <v>278893680.94999999</v>
      </c>
      <c r="I72" s="16">
        <f t="shared" si="9"/>
        <v>278893680.94999999</v>
      </c>
      <c r="J72" s="16">
        <f t="shared" si="9"/>
        <v>31977095.960000001</v>
      </c>
    </row>
    <row r="73" spans="2:10" x14ac:dyDescent="0.2">
      <c r="B73" s="6"/>
      <c r="C73" s="29"/>
      <c r="D73" s="30"/>
      <c r="E73" s="16"/>
      <c r="F73" s="16"/>
      <c r="G73" s="16"/>
      <c r="H73" s="16"/>
      <c r="I73" s="16"/>
      <c r="J73" s="16"/>
    </row>
    <row r="74" spans="2:10" x14ac:dyDescent="0.2">
      <c r="B74" s="18"/>
      <c r="C74" s="27" t="s">
        <v>69</v>
      </c>
      <c r="D74" s="28"/>
      <c r="E74" s="16"/>
      <c r="F74" s="16"/>
      <c r="G74" s="16"/>
      <c r="H74" s="16"/>
      <c r="I74" s="16"/>
      <c r="J74" s="16"/>
    </row>
    <row r="75" spans="2:10" x14ac:dyDescent="0.2">
      <c r="B75" s="18"/>
      <c r="C75" s="24" t="s">
        <v>70</v>
      </c>
      <c r="D75" s="25"/>
      <c r="E75" s="16">
        <v>0</v>
      </c>
      <c r="F75" s="16">
        <v>19029502.739999998</v>
      </c>
      <c r="G75" s="16">
        <v>19029502.739999998</v>
      </c>
      <c r="H75" s="16">
        <v>0</v>
      </c>
      <c r="I75" s="16">
        <v>0</v>
      </c>
      <c r="J75" s="16">
        <v>0</v>
      </c>
    </row>
    <row r="76" spans="2:10" x14ac:dyDescent="0.2">
      <c r="B76" s="18"/>
      <c r="C76" s="24" t="s">
        <v>71</v>
      </c>
      <c r="D76" s="25"/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</row>
    <row r="77" spans="2:10" x14ac:dyDescent="0.2">
      <c r="B77" s="18"/>
      <c r="C77" s="27" t="s">
        <v>72</v>
      </c>
      <c r="D77" s="28"/>
      <c r="E77" s="22">
        <f t="shared" ref="E77:J77" si="10">+E75+E76</f>
        <v>0</v>
      </c>
      <c r="F77" s="22">
        <f>+F75+F76</f>
        <v>19029502.739999998</v>
      </c>
      <c r="G77" s="22">
        <f>+G75+G76</f>
        <v>19029502.739999998</v>
      </c>
      <c r="H77" s="22">
        <f t="shared" si="10"/>
        <v>0</v>
      </c>
      <c r="I77" s="22">
        <f t="shared" si="10"/>
        <v>0</v>
      </c>
      <c r="J77" s="22">
        <f t="shared" si="10"/>
        <v>0</v>
      </c>
    </row>
    <row r="78" spans="2:10" ht="13.5" thickBot="1" x14ac:dyDescent="0.25">
      <c r="B78" s="7"/>
      <c r="C78" s="32"/>
      <c r="D78" s="33"/>
      <c r="E78" s="13"/>
      <c r="F78" s="14"/>
      <c r="G78" s="13"/>
      <c r="H78" s="13"/>
      <c r="I78" s="13"/>
      <c r="J78" s="13"/>
    </row>
  </sheetData>
  <mergeCells count="50">
    <mergeCell ref="B2:J2"/>
    <mergeCell ref="B3:J3"/>
    <mergeCell ref="B4:J4"/>
    <mergeCell ref="B5:J5"/>
    <mergeCell ref="B6:D6"/>
    <mergeCell ref="E6:I6"/>
    <mergeCell ref="J6:J7"/>
    <mergeCell ref="B7:D7"/>
    <mergeCell ref="B8:D8"/>
    <mergeCell ref="B9:D9"/>
    <mergeCell ref="C10:D10"/>
    <mergeCell ref="C11:D11"/>
    <mergeCell ref="C12:D12"/>
    <mergeCell ref="C13:D13"/>
    <mergeCell ref="C14:D14"/>
    <mergeCell ref="C15:D15"/>
    <mergeCell ref="C16:D16"/>
    <mergeCell ref="C17:D17"/>
    <mergeCell ref="C47:D47"/>
    <mergeCell ref="B44:D44"/>
    <mergeCell ref="C36:D36"/>
    <mergeCell ref="B43:D43"/>
    <mergeCell ref="J42:J43"/>
    <mergeCell ref="F42:F43"/>
    <mergeCell ref="G42:G43"/>
    <mergeCell ref="H42:H43"/>
    <mergeCell ref="I42:I43"/>
    <mergeCell ref="B46:D46"/>
    <mergeCell ref="C78:D78"/>
    <mergeCell ref="C77:D77"/>
    <mergeCell ref="C66:D66"/>
    <mergeCell ref="C71:D71"/>
    <mergeCell ref="C74:D74"/>
    <mergeCell ref="C75:D75"/>
    <mergeCell ref="C76:D76"/>
    <mergeCell ref="B69:D69"/>
    <mergeCell ref="C70:D70"/>
    <mergeCell ref="B72:D72"/>
    <mergeCell ref="C73:D73"/>
    <mergeCell ref="C29:D29"/>
    <mergeCell ref="C35:D35"/>
    <mergeCell ref="C38:D38"/>
    <mergeCell ref="B42:D42"/>
    <mergeCell ref="E42:E43"/>
    <mergeCell ref="C56:D56"/>
    <mergeCell ref="C61:D61"/>
    <mergeCell ref="C64:D64"/>
    <mergeCell ref="B67:D67"/>
    <mergeCell ref="C68:D68"/>
    <mergeCell ref="C65:D65"/>
  </mergeCells>
  <pageMargins left="0.55118110236220474" right="0.15748031496062992" top="0.31496062992125984" bottom="0.31496062992125984" header="0.31496062992125984" footer="0.31496062992125984"/>
  <pageSetup scale="8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EAID LDF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2022-08-02T20:25:56Z</cp:lastPrinted>
  <dcterms:created xsi:type="dcterms:W3CDTF">2020-04-14T23:33:45Z</dcterms:created>
  <dcterms:modified xsi:type="dcterms:W3CDTF">2023-01-25T20:53:38Z</dcterms:modified>
</cp:coreProperties>
</file>