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925CCDC7-C018-495E-954F-5318A9FBC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 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0" l="1"/>
  <c r="E10" i="30"/>
  <c r="E9" i="30" s="1"/>
  <c r="E159" i="30" s="1"/>
  <c r="F10" i="30"/>
  <c r="G10" i="30"/>
  <c r="G9" i="30" s="1"/>
  <c r="H10" i="30"/>
  <c r="I10" i="30"/>
  <c r="I9" i="30" s="1"/>
  <c r="D18" i="30"/>
  <c r="D9" i="30" s="1"/>
  <c r="E18" i="30"/>
  <c r="F18" i="30"/>
  <c r="F9" i="30" s="1"/>
  <c r="F159" i="30" s="1"/>
  <c r="G18" i="30"/>
  <c r="H18" i="30"/>
  <c r="H9" i="30" s="1"/>
  <c r="H159" i="30" s="1"/>
  <c r="I18" i="30"/>
  <c r="D28" i="30"/>
  <c r="E28" i="30"/>
  <c r="F28" i="30"/>
  <c r="G28" i="30"/>
  <c r="H28" i="30"/>
  <c r="I28" i="30"/>
  <c r="D38" i="30"/>
  <c r="E38" i="30"/>
  <c r="F38" i="30"/>
  <c r="G38" i="30"/>
  <c r="H38" i="30"/>
  <c r="I38" i="30"/>
  <c r="D48" i="30"/>
  <c r="E48" i="30"/>
  <c r="F48" i="30"/>
  <c r="G48" i="30"/>
  <c r="H48" i="30"/>
  <c r="I48" i="30"/>
  <c r="D58" i="30"/>
  <c r="E58" i="30"/>
  <c r="F58" i="30"/>
  <c r="G58" i="30"/>
  <c r="H58" i="30"/>
  <c r="I58" i="30"/>
  <c r="D62" i="30"/>
  <c r="E62" i="30"/>
  <c r="F62" i="30"/>
  <c r="G62" i="30"/>
  <c r="H62" i="30"/>
  <c r="I62" i="30"/>
  <c r="D71" i="30"/>
  <c r="E71" i="30"/>
  <c r="F71" i="30"/>
  <c r="G71" i="30"/>
  <c r="H71" i="30"/>
  <c r="I71" i="30"/>
  <c r="D75" i="30"/>
  <c r="E75" i="30"/>
  <c r="F75" i="30"/>
  <c r="G75" i="30"/>
  <c r="H75" i="30"/>
  <c r="I75" i="30"/>
  <c r="F84" i="30"/>
  <c r="D85" i="30"/>
  <c r="E85" i="30"/>
  <c r="E84" i="30" s="1"/>
  <c r="F85" i="30"/>
  <c r="G85" i="30"/>
  <c r="G84" i="30" s="1"/>
  <c r="H85" i="30"/>
  <c r="I85" i="30"/>
  <c r="I84" i="30" s="1"/>
  <c r="D93" i="30"/>
  <c r="D84" i="30" s="1"/>
  <c r="E93" i="30"/>
  <c r="F93" i="30"/>
  <c r="G93" i="30"/>
  <c r="H93" i="30"/>
  <c r="H84" i="30" s="1"/>
  <c r="I93" i="30"/>
  <c r="D103" i="30"/>
  <c r="E103" i="30"/>
  <c r="F103" i="30"/>
  <c r="G103" i="30"/>
  <c r="H103" i="30"/>
  <c r="I103" i="30"/>
  <c r="D113" i="30"/>
  <c r="E113" i="30"/>
  <c r="F113" i="30"/>
  <c r="G113" i="30"/>
  <c r="H113" i="30"/>
  <c r="I113" i="30"/>
  <c r="D123" i="30"/>
  <c r="E123" i="30"/>
  <c r="F123" i="30"/>
  <c r="G123" i="30"/>
  <c r="H123" i="30"/>
  <c r="I123" i="30"/>
  <c r="D133" i="30"/>
  <c r="E133" i="30"/>
  <c r="F133" i="30"/>
  <c r="G133" i="30"/>
  <c r="H133" i="30"/>
  <c r="I133" i="30"/>
  <c r="D137" i="30"/>
  <c r="E137" i="30"/>
  <c r="F137" i="30"/>
  <c r="G137" i="30"/>
  <c r="H137" i="30"/>
  <c r="I137" i="30"/>
  <c r="D146" i="30"/>
  <c r="E146" i="30"/>
  <c r="F146" i="30"/>
  <c r="G146" i="30"/>
  <c r="H146" i="30"/>
  <c r="I146" i="30"/>
  <c r="D150" i="30"/>
  <c r="E150" i="30"/>
  <c r="F150" i="30"/>
  <c r="G150" i="30"/>
  <c r="H150" i="30"/>
  <c r="I150" i="30"/>
  <c r="D159" i="30" l="1"/>
  <c r="I159" i="30"/>
  <c r="G159" i="30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<sst xmlns="http://schemas.openxmlformats.org/spreadsheetml/2006/main" count="162" uniqueCount="89">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</sst>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4" fontId="4" fillId="0" borderId="0" xfId="0" applyNumberFormat="1" applyFont="1" applyAlignment="1">
      <alignment wrapText="1"/>
    </xf>
    <xf numFmtId="44" fontId="4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592D-082A-4FC5-8FFB-5CE27FC6DD35}">
  <sheetPr>
    <tabColor rgb="FFFF495C"/>
    <pageSetUpPr fitToPage="1"/>
  </sheetPr>
  <dimension ref="B1:L161"/>
  <sheetViews>
    <sheetView showGridLines="0" tabSelected="1" zoomScale="85" zoomScaleNormal="85" workbookViewId="0">
      <selection activeCell="C39" sqref="C39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3.2851562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87</v>
      </c>
      <c r="C2" s="24"/>
      <c r="D2" s="24"/>
      <c r="E2" s="24"/>
      <c r="F2" s="24"/>
      <c r="G2" s="24"/>
      <c r="H2" s="24"/>
      <c r="I2" s="25"/>
    </row>
    <row r="3" spans="2:11" x14ac:dyDescent="0.2">
      <c r="B3" s="26" t="s">
        <v>6</v>
      </c>
      <c r="C3" s="27"/>
      <c r="D3" s="27"/>
      <c r="E3" s="27"/>
      <c r="F3" s="27"/>
      <c r="G3" s="27"/>
      <c r="H3" s="27"/>
      <c r="I3" s="28"/>
    </row>
    <row r="4" spans="2:11" x14ac:dyDescent="0.2">
      <c r="B4" s="26" t="s">
        <v>7</v>
      </c>
      <c r="C4" s="27"/>
      <c r="D4" s="27"/>
      <c r="E4" s="27"/>
      <c r="F4" s="27"/>
      <c r="G4" s="27"/>
      <c r="H4" s="27"/>
      <c r="I4" s="28"/>
    </row>
    <row r="5" spans="2:11" x14ac:dyDescent="0.2">
      <c r="B5" s="26" t="s">
        <v>88</v>
      </c>
      <c r="C5" s="27"/>
      <c r="D5" s="27"/>
      <c r="E5" s="27"/>
      <c r="F5" s="27"/>
      <c r="G5" s="27"/>
      <c r="H5" s="27"/>
      <c r="I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0"/>
      <c r="I6" s="31"/>
    </row>
    <row r="7" spans="2:11" ht="13.5" customHeight="1" thickBot="1" x14ac:dyDescent="0.25">
      <c r="B7" s="23" t="s">
        <v>3</v>
      </c>
      <c r="C7" s="32"/>
      <c r="D7" s="34" t="s">
        <v>1</v>
      </c>
      <c r="E7" s="35"/>
      <c r="F7" s="35"/>
      <c r="G7" s="35"/>
      <c r="H7" s="36"/>
      <c r="I7" s="37" t="s">
        <v>8</v>
      </c>
    </row>
    <row r="8" spans="2:11" ht="26.25" thickBot="1" x14ac:dyDescent="0.25">
      <c r="B8" s="26"/>
      <c r="C8" s="33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8"/>
    </row>
    <row r="9" spans="2:11" x14ac:dyDescent="0.2">
      <c r="B9" s="39" t="s">
        <v>11</v>
      </c>
      <c r="C9" s="40"/>
      <c r="D9" s="9">
        <f>+D10+D18+D28+D38+D48+D58+D62+D71+D75</f>
        <v>136133799.56999999</v>
      </c>
      <c r="E9" s="9">
        <f>+E10+E18+E28+E38+E48+E58+E62+E71+E75</f>
        <v>24453638.850000001</v>
      </c>
      <c r="F9" s="9">
        <f>+F10+F18+F28+F38+F48+F58+F62+F71+F75</f>
        <v>160587438.41999999</v>
      </c>
      <c r="G9" s="9">
        <f>+G10+G18+G28+G38+G48+G58+G62+G71+G75</f>
        <v>121320045.15999998</v>
      </c>
      <c r="H9" s="9">
        <f>+H10+H18+H28+H38+H48+H58+H62+H71+H75</f>
        <v>121283956.04999998</v>
      </c>
      <c r="I9" s="9">
        <f>+I10+I18+I28+I38+I48+I58+I62+I71+I75</f>
        <v>39267393.259999998</v>
      </c>
      <c r="K9" s="16"/>
    </row>
    <row r="10" spans="2:11" x14ac:dyDescent="0.2">
      <c r="B10" s="19" t="s">
        <v>12</v>
      </c>
      <c r="C10" s="20"/>
      <c r="D10" s="11">
        <f>+D11+D12+D13+D14+D15+D16+D17</f>
        <v>47598983.210000001</v>
      </c>
      <c r="E10" s="11">
        <f>+E11+E12+E13+E14+E15+E16+E17</f>
        <v>2.3283064365386963E-10</v>
      </c>
      <c r="F10" s="11">
        <f>+F11+F12+F13+F14+F15+F16+F17</f>
        <v>47598983.209999993</v>
      </c>
      <c r="G10" s="11">
        <f>+G11+G12+G13+G14+G15+G16+G17</f>
        <v>33101327.93</v>
      </c>
      <c r="H10" s="11">
        <f>+H11+H12+H13+H14+H15+H16+H17</f>
        <v>33101327.93</v>
      </c>
      <c r="I10" s="11">
        <f>+I11+I12+I13+I14+I15+I16+I17</f>
        <v>14497655.280000001</v>
      </c>
    </row>
    <row r="11" spans="2:11" x14ac:dyDescent="0.2">
      <c r="B11" s="17"/>
      <c r="C11" s="18" t="s">
        <v>13</v>
      </c>
      <c r="D11" s="11">
        <v>31640441.309999999</v>
      </c>
      <c r="E11" s="11">
        <v>3310595.1</v>
      </c>
      <c r="F11" s="11">
        <v>34951036.409999996</v>
      </c>
      <c r="G11" s="11">
        <v>23621995.530000001</v>
      </c>
      <c r="H11" s="11">
        <v>23621995.530000001</v>
      </c>
      <c r="I11" s="11">
        <v>11329040.880000001</v>
      </c>
    </row>
    <row r="12" spans="2:11" x14ac:dyDescent="0.2">
      <c r="B12" s="17"/>
      <c r="C12" s="18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17"/>
      <c r="C13" s="18" t="s">
        <v>15</v>
      </c>
      <c r="D13" s="11">
        <v>14185903.689999999</v>
      </c>
      <c r="E13" s="11">
        <v>-1537956.89</v>
      </c>
      <c r="F13" s="11">
        <v>12647946.800000001</v>
      </c>
      <c r="G13" s="11">
        <v>9479332.4000000004</v>
      </c>
      <c r="H13" s="11">
        <v>9479332.4000000004</v>
      </c>
      <c r="I13" s="11">
        <v>3168614.3999999999</v>
      </c>
    </row>
    <row r="14" spans="2:11" x14ac:dyDescent="0.2">
      <c r="B14" s="17"/>
      <c r="C14" s="18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11" x14ac:dyDescent="0.2">
      <c r="B15" s="17"/>
      <c r="C15" s="18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17"/>
      <c r="C16" s="18" t="s">
        <v>18</v>
      </c>
      <c r="D16" s="11">
        <v>1772638.21</v>
      </c>
      <c r="E16" s="11">
        <v>-1772638.21</v>
      </c>
      <c r="F16" s="11">
        <v>0</v>
      </c>
      <c r="G16" s="11">
        <v>0</v>
      </c>
      <c r="H16" s="11">
        <v>0</v>
      </c>
      <c r="I16" s="11">
        <v>0</v>
      </c>
    </row>
    <row r="17" spans="2:9" x14ac:dyDescent="0.2">
      <c r="B17" s="17"/>
      <c r="C17" s="18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19" t="s">
        <v>20</v>
      </c>
      <c r="C18" s="20"/>
      <c r="D18" s="11">
        <f>+D19+D20+D21+D22+D23+D24+D25+D26+D27</f>
        <v>23577287.27</v>
      </c>
      <c r="E18" s="11">
        <f>+E19+E20+E21+E22+E23+E24+E25+E26+E27</f>
        <v>3645723.05</v>
      </c>
      <c r="F18" s="11">
        <f>+F19+F20+F21+F22+F23+F24+F25+F26+F27</f>
        <v>27223010.32</v>
      </c>
      <c r="G18" s="11">
        <f>+G19+G20+G21+G22+G23+G24+G25+G26+G27</f>
        <v>21960172.309999999</v>
      </c>
      <c r="H18" s="11">
        <f>+H19+H20+H21+H22+H23+H24+H25+H26+H27</f>
        <v>21936856.309999999</v>
      </c>
      <c r="I18" s="11">
        <f>+I19+I20+I21+I22+I23+I24+I25+I26+I27</f>
        <v>5262838.0100000007</v>
      </c>
    </row>
    <row r="19" spans="2:9" x14ac:dyDescent="0.2">
      <c r="B19" s="17"/>
      <c r="C19" s="18" t="s">
        <v>21</v>
      </c>
      <c r="D19" s="11">
        <v>4143538</v>
      </c>
      <c r="E19" s="11">
        <v>392723.66</v>
      </c>
      <c r="F19" s="11">
        <v>4536261.66</v>
      </c>
      <c r="G19" s="11">
        <v>3713556.29</v>
      </c>
      <c r="H19" s="11">
        <v>3713556.29</v>
      </c>
      <c r="I19" s="11">
        <v>822705.37</v>
      </c>
    </row>
    <row r="20" spans="2:9" x14ac:dyDescent="0.2">
      <c r="B20" s="17"/>
      <c r="C20" s="18" t="s">
        <v>22</v>
      </c>
      <c r="D20" s="11">
        <v>2978929.27</v>
      </c>
      <c r="E20" s="11">
        <v>325246.98</v>
      </c>
      <c r="F20" s="11">
        <v>3304176.25</v>
      </c>
      <c r="G20" s="11">
        <v>3020382.46</v>
      </c>
      <c r="H20" s="11">
        <v>2997066.46</v>
      </c>
      <c r="I20" s="11">
        <v>283793.78999999998</v>
      </c>
    </row>
    <row r="21" spans="2:9" x14ac:dyDescent="0.2">
      <c r="B21" s="17"/>
      <c r="C21" s="18" t="s">
        <v>23</v>
      </c>
      <c r="D21" s="11">
        <v>3800</v>
      </c>
      <c r="E21" s="11">
        <v>-160</v>
      </c>
      <c r="F21" s="11">
        <v>3640</v>
      </c>
      <c r="G21" s="11">
        <v>1640</v>
      </c>
      <c r="H21" s="11">
        <v>1640</v>
      </c>
      <c r="I21" s="11">
        <v>2000</v>
      </c>
    </row>
    <row r="22" spans="2:9" x14ac:dyDescent="0.2">
      <c r="B22" s="17"/>
      <c r="C22" s="18" t="s">
        <v>24</v>
      </c>
      <c r="D22" s="11">
        <v>633830</v>
      </c>
      <c r="E22" s="11">
        <v>-87655.64</v>
      </c>
      <c r="F22" s="11">
        <v>546174.36</v>
      </c>
      <c r="G22" s="11">
        <v>225363.91</v>
      </c>
      <c r="H22" s="11">
        <v>225363.91</v>
      </c>
      <c r="I22" s="11">
        <v>320810.45</v>
      </c>
    </row>
    <row r="23" spans="2:9" x14ac:dyDescent="0.2">
      <c r="B23" s="17"/>
      <c r="C23" s="18" t="s">
        <v>25</v>
      </c>
      <c r="D23" s="11">
        <v>735020</v>
      </c>
      <c r="E23" s="11">
        <v>83579.820000000007</v>
      </c>
      <c r="F23" s="11">
        <v>818599.82</v>
      </c>
      <c r="G23" s="11">
        <v>495409.55</v>
      </c>
      <c r="H23" s="11">
        <v>495409.55</v>
      </c>
      <c r="I23" s="11">
        <v>323190.27</v>
      </c>
    </row>
    <row r="24" spans="2:9" x14ac:dyDescent="0.2">
      <c r="B24" s="17"/>
      <c r="C24" s="18" t="s">
        <v>26</v>
      </c>
      <c r="D24" s="11">
        <v>13241700</v>
      </c>
      <c r="E24" s="11">
        <v>2007281.65</v>
      </c>
      <c r="F24" s="11">
        <v>15248981.65</v>
      </c>
      <c r="G24" s="11">
        <v>12647940.880000001</v>
      </c>
      <c r="H24" s="11">
        <v>12647940.880000001</v>
      </c>
      <c r="I24" s="11">
        <v>2601040.77</v>
      </c>
    </row>
    <row r="25" spans="2:9" x14ac:dyDescent="0.2">
      <c r="B25" s="17"/>
      <c r="C25" s="18" t="s">
        <v>27</v>
      </c>
      <c r="D25" s="11">
        <v>215120</v>
      </c>
      <c r="E25" s="11">
        <v>893972.45</v>
      </c>
      <c r="F25" s="11">
        <v>1109092.45</v>
      </c>
      <c r="G25" s="11">
        <v>979042.38</v>
      </c>
      <c r="H25" s="11">
        <v>979042.38</v>
      </c>
      <c r="I25" s="11">
        <v>130050.07</v>
      </c>
    </row>
    <row r="26" spans="2:9" x14ac:dyDescent="0.2">
      <c r="B26" s="17"/>
      <c r="C26" s="18" t="s">
        <v>28</v>
      </c>
      <c r="D26" s="11">
        <v>4950</v>
      </c>
      <c r="E26" s="11">
        <v>-241</v>
      </c>
      <c r="F26" s="11">
        <v>4709</v>
      </c>
      <c r="G26" s="11">
        <v>0</v>
      </c>
      <c r="H26" s="11">
        <v>0</v>
      </c>
      <c r="I26" s="11">
        <v>4709</v>
      </c>
    </row>
    <row r="27" spans="2:9" x14ac:dyDescent="0.2">
      <c r="B27" s="17"/>
      <c r="C27" s="18" t="s">
        <v>29</v>
      </c>
      <c r="D27" s="11">
        <v>1620400</v>
      </c>
      <c r="E27" s="11">
        <v>30975.13</v>
      </c>
      <c r="F27" s="11">
        <v>1651375.13</v>
      </c>
      <c r="G27" s="11">
        <v>876836.84</v>
      </c>
      <c r="H27" s="11">
        <v>876836.84</v>
      </c>
      <c r="I27" s="11">
        <v>774538.29</v>
      </c>
    </row>
    <row r="28" spans="2:9" x14ac:dyDescent="0.2">
      <c r="B28" s="19" t="s">
        <v>30</v>
      </c>
      <c r="C28" s="20"/>
      <c r="D28" s="11">
        <f>D29+D30+D31+D32+D33+D34+D35+D36+D37</f>
        <v>53632205.030000001</v>
      </c>
      <c r="E28" s="11">
        <f>E29+E30+E31+E32+E33+E34+E35+E36+E37</f>
        <v>11497861.960000001</v>
      </c>
      <c r="F28" s="11">
        <f>F29+F30+F31+F32+F33+F34+F35+F36+F37</f>
        <v>65130066.989999995</v>
      </c>
      <c r="G28" s="11">
        <f>G29+G30+G31+G32+G33+G34+G35+G36+G37</f>
        <v>47501466.969999999</v>
      </c>
      <c r="H28" s="11">
        <f>H29+H30+H31+H32+H33+H34+H35+H36+H37</f>
        <v>47488693.859999999</v>
      </c>
      <c r="I28" s="11">
        <f>I29+I30+I31+I32+I33+I34+I35+I36+I37</f>
        <v>17628600.02</v>
      </c>
    </row>
    <row r="29" spans="2:9" x14ac:dyDescent="0.2">
      <c r="B29" s="17"/>
      <c r="C29" s="18" t="s">
        <v>31</v>
      </c>
      <c r="D29" s="11">
        <v>2139348</v>
      </c>
      <c r="E29" s="11">
        <v>85793.48</v>
      </c>
      <c r="F29" s="11">
        <v>2225141.48</v>
      </c>
      <c r="G29" s="11">
        <v>1694429.81</v>
      </c>
      <c r="H29" s="11">
        <v>1694429.81</v>
      </c>
      <c r="I29" s="11">
        <v>530711.67000000004</v>
      </c>
    </row>
    <row r="30" spans="2:9" x14ac:dyDescent="0.2">
      <c r="B30" s="17"/>
      <c r="C30" s="18" t="s">
        <v>32</v>
      </c>
      <c r="D30" s="11">
        <v>7972846.7999999998</v>
      </c>
      <c r="E30" s="11">
        <v>-89316.09</v>
      </c>
      <c r="F30" s="11">
        <v>7883530.71</v>
      </c>
      <c r="G30" s="11">
        <v>5792876.5800000001</v>
      </c>
      <c r="H30" s="11">
        <v>5792876.5800000001</v>
      </c>
      <c r="I30" s="11">
        <v>2090654.13</v>
      </c>
    </row>
    <row r="31" spans="2:9" x14ac:dyDescent="0.2">
      <c r="B31" s="17"/>
      <c r="C31" s="18" t="s">
        <v>33</v>
      </c>
      <c r="D31" s="11">
        <v>4479203.18</v>
      </c>
      <c r="E31" s="11">
        <v>1625591.31</v>
      </c>
      <c r="F31" s="11">
        <v>6104794.4900000002</v>
      </c>
      <c r="G31" s="11">
        <v>5036273.57</v>
      </c>
      <c r="H31" s="11">
        <v>5028249.46</v>
      </c>
      <c r="I31" s="11">
        <v>1068520.92</v>
      </c>
    </row>
    <row r="32" spans="2:9" x14ac:dyDescent="0.2">
      <c r="B32" s="17"/>
      <c r="C32" s="18" t="s">
        <v>34</v>
      </c>
      <c r="D32" s="11">
        <v>707292.15</v>
      </c>
      <c r="E32" s="11">
        <v>103708.98</v>
      </c>
      <c r="F32" s="11">
        <v>811001.13</v>
      </c>
      <c r="G32" s="11">
        <v>737745.64</v>
      </c>
      <c r="H32" s="11">
        <v>737745.64</v>
      </c>
      <c r="I32" s="11">
        <v>73255.490000000005</v>
      </c>
    </row>
    <row r="33" spans="2:9" x14ac:dyDescent="0.2">
      <c r="B33" s="17"/>
      <c r="C33" s="18" t="s">
        <v>35</v>
      </c>
      <c r="D33" s="11">
        <v>2766347.96</v>
      </c>
      <c r="E33" s="11">
        <v>486759.42</v>
      </c>
      <c r="F33" s="11">
        <v>3253107.38</v>
      </c>
      <c r="G33" s="11">
        <v>2843368.86</v>
      </c>
      <c r="H33" s="11">
        <v>2843368.86</v>
      </c>
      <c r="I33" s="11">
        <v>409738.52</v>
      </c>
    </row>
    <row r="34" spans="2:9" x14ac:dyDescent="0.2">
      <c r="B34" s="17"/>
      <c r="C34" s="18" t="s">
        <v>36</v>
      </c>
      <c r="D34" s="11">
        <v>4516800</v>
      </c>
      <c r="E34" s="11">
        <v>-283162.98</v>
      </c>
      <c r="F34" s="11">
        <v>4233637.0199999996</v>
      </c>
      <c r="G34" s="11">
        <v>4085738.45</v>
      </c>
      <c r="H34" s="11">
        <v>4085738.45</v>
      </c>
      <c r="I34" s="11">
        <v>147898.57</v>
      </c>
    </row>
    <row r="35" spans="2:9" x14ac:dyDescent="0.2">
      <c r="B35" s="17"/>
      <c r="C35" s="18" t="s">
        <v>37</v>
      </c>
      <c r="D35" s="11">
        <v>1542605</v>
      </c>
      <c r="E35" s="11">
        <v>345097.61</v>
      </c>
      <c r="F35" s="11">
        <v>1887702.61</v>
      </c>
      <c r="G35" s="11">
        <v>1702899.1</v>
      </c>
      <c r="H35" s="11">
        <v>1702899.1</v>
      </c>
      <c r="I35" s="11">
        <v>184803.51</v>
      </c>
    </row>
    <row r="36" spans="2:9" x14ac:dyDescent="0.2">
      <c r="B36" s="17"/>
      <c r="C36" s="18" t="s">
        <v>38</v>
      </c>
      <c r="D36" s="11">
        <v>27476041.940000001</v>
      </c>
      <c r="E36" s="11">
        <v>9139668.2300000004</v>
      </c>
      <c r="F36" s="11">
        <v>36615710.170000002</v>
      </c>
      <c r="G36" s="11">
        <v>24008449.960000001</v>
      </c>
      <c r="H36" s="11">
        <v>24008449.960000001</v>
      </c>
      <c r="I36" s="11">
        <v>12607260.210000001</v>
      </c>
    </row>
    <row r="37" spans="2:9" x14ac:dyDescent="0.2">
      <c r="B37" s="17"/>
      <c r="C37" s="18" t="s">
        <v>39</v>
      </c>
      <c r="D37" s="11">
        <v>2031720</v>
      </c>
      <c r="E37" s="11">
        <v>83722</v>
      </c>
      <c r="F37" s="11">
        <v>2115442</v>
      </c>
      <c r="G37" s="11">
        <v>1599685</v>
      </c>
      <c r="H37" s="11">
        <v>1594936</v>
      </c>
      <c r="I37" s="11">
        <v>515757</v>
      </c>
    </row>
    <row r="38" spans="2:9" x14ac:dyDescent="0.2">
      <c r="B38" s="19" t="s">
        <v>40</v>
      </c>
      <c r="C38" s="20"/>
      <c r="D38" s="11">
        <f>D39+D40+D41+D42+D43+D44+D45+D46+D47</f>
        <v>11031324.059999999</v>
      </c>
      <c r="E38" s="11">
        <f>E39+E40+E41+E42+E43+E44+E45+E46+E47</f>
        <v>5122058.2600000007</v>
      </c>
      <c r="F38" s="11">
        <f>F39+F40+F41+F42+F43+F44+F45+F46+F47</f>
        <v>16153382.32</v>
      </c>
      <c r="G38" s="11">
        <f>G39+G40+G41+G42+G43+G44+G45+G46+G47</f>
        <v>14283509.74</v>
      </c>
      <c r="H38" s="11">
        <f>H39+H40+H41+H42+H43+H44+H45+H46+H47</f>
        <v>14283509.74</v>
      </c>
      <c r="I38" s="11">
        <f>I39+I40+I41+I42+I43+I44+I45+I46+I47</f>
        <v>1869872.5799999998</v>
      </c>
    </row>
    <row r="39" spans="2:9" x14ac:dyDescent="0.2">
      <c r="B39" s="17"/>
      <c r="C39" s="18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7"/>
      <c r="C40" s="18" t="s">
        <v>42</v>
      </c>
      <c r="D40" s="11">
        <v>1894327.18</v>
      </c>
      <c r="E40" s="11">
        <v>-84016.8</v>
      </c>
      <c r="F40" s="11">
        <v>1810310.38</v>
      </c>
      <c r="G40" s="11">
        <v>1302234</v>
      </c>
      <c r="H40" s="11">
        <v>1302234</v>
      </c>
      <c r="I40" s="11">
        <v>508076.38</v>
      </c>
    </row>
    <row r="41" spans="2:9" x14ac:dyDescent="0.2">
      <c r="B41" s="17"/>
      <c r="C41" s="18" t="s">
        <v>43</v>
      </c>
      <c r="D41" s="11">
        <v>680000</v>
      </c>
      <c r="E41" s="11">
        <v>0</v>
      </c>
      <c r="F41" s="11">
        <v>680000</v>
      </c>
      <c r="G41" s="11">
        <v>522173</v>
      </c>
      <c r="H41" s="11">
        <v>522173</v>
      </c>
      <c r="I41" s="11">
        <v>157827</v>
      </c>
    </row>
    <row r="42" spans="2:9" x14ac:dyDescent="0.2">
      <c r="B42" s="17"/>
      <c r="C42" s="18" t="s">
        <v>44</v>
      </c>
      <c r="D42" s="11">
        <v>6376996.8799999999</v>
      </c>
      <c r="E42" s="11">
        <v>5314630.6100000003</v>
      </c>
      <c r="F42" s="11">
        <v>11691627.49</v>
      </c>
      <c r="G42" s="11">
        <v>10847654.74</v>
      </c>
      <c r="H42" s="11">
        <v>10847654.74</v>
      </c>
      <c r="I42" s="11">
        <v>843972.75</v>
      </c>
    </row>
    <row r="43" spans="2:9" x14ac:dyDescent="0.2">
      <c r="B43" s="17"/>
      <c r="C43" s="18" t="s">
        <v>45</v>
      </c>
      <c r="D43" s="11">
        <v>1660000</v>
      </c>
      <c r="E43" s="11">
        <v>-66555.55</v>
      </c>
      <c r="F43" s="11">
        <v>1593444.45</v>
      </c>
      <c r="G43" s="11">
        <v>1233448</v>
      </c>
      <c r="H43" s="11">
        <v>1233448</v>
      </c>
      <c r="I43" s="11">
        <v>359996.45</v>
      </c>
    </row>
    <row r="44" spans="2:9" x14ac:dyDescent="0.2">
      <c r="B44" s="17"/>
      <c r="C44" s="18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7"/>
      <c r="C45" s="18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7"/>
      <c r="C46" s="18" t="s">
        <v>48</v>
      </c>
      <c r="D46" s="11">
        <v>420000</v>
      </c>
      <c r="E46" s="11">
        <v>-42000</v>
      </c>
      <c r="F46" s="11">
        <v>378000</v>
      </c>
      <c r="G46" s="11">
        <v>378000</v>
      </c>
      <c r="H46" s="11">
        <v>378000</v>
      </c>
      <c r="I46" s="11">
        <v>0</v>
      </c>
    </row>
    <row r="47" spans="2:9" x14ac:dyDescent="0.2">
      <c r="B47" s="17"/>
      <c r="C47" s="18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19" t="s">
        <v>50</v>
      </c>
      <c r="C48" s="20"/>
      <c r="D48" s="11">
        <f>D49+D50+D51+D52+D53+D54+D55+D56+D57</f>
        <v>0</v>
      </c>
      <c r="E48" s="11">
        <f>E49+E50+E51+E52+E53+E54+E55+E56+E57</f>
        <v>878554.38</v>
      </c>
      <c r="F48" s="11">
        <f>F49+F50+F51+F52+F53+F54+F55+F56+F57</f>
        <v>878554.38</v>
      </c>
      <c r="G48" s="11">
        <f>G49+G50+G51+G52+G53+G54+G55+G56+G57</f>
        <v>878554.38</v>
      </c>
      <c r="H48" s="11">
        <f>H49+H50+H51+H52+H53+H54+H55+H56+H57</f>
        <v>878554.38</v>
      </c>
      <c r="I48" s="11">
        <f>I49+I50+I51+I52+I53+I54+I55+I56+I57</f>
        <v>0</v>
      </c>
    </row>
    <row r="49" spans="2:9" x14ac:dyDescent="0.2">
      <c r="B49" s="17"/>
      <c r="C49" s="18" t="s">
        <v>51</v>
      </c>
      <c r="D49" s="11">
        <v>0</v>
      </c>
      <c r="E49" s="11">
        <v>249994.38</v>
      </c>
      <c r="F49" s="11">
        <v>249994.38</v>
      </c>
      <c r="G49" s="11">
        <v>249994.38</v>
      </c>
      <c r="H49" s="11">
        <v>249994.38</v>
      </c>
      <c r="I49" s="11">
        <v>0</v>
      </c>
    </row>
    <row r="50" spans="2:9" x14ac:dyDescent="0.2">
      <c r="B50" s="17"/>
      <c r="C50" s="18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7"/>
      <c r="C51" s="18" t="s">
        <v>53</v>
      </c>
      <c r="D51" s="11">
        <v>0</v>
      </c>
      <c r="E51" s="11">
        <v>18560</v>
      </c>
      <c r="F51" s="11">
        <v>18560</v>
      </c>
      <c r="G51" s="11">
        <v>18560</v>
      </c>
      <c r="H51" s="11">
        <v>18560</v>
      </c>
      <c r="I51" s="11">
        <v>0</v>
      </c>
    </row>
    <row r="52" spans="2:9" x14ac:dyDescent="0.2">
      <c r="B52" s="17"/>
      <c r="C52" s="18" t="s">
        <v>54</v>
      </c>
      <c r="D52" s="11">
        <v>0</v>
      </c>
      <c r="E52" s="11">
        <v>610000</v>
      </c>
      <c r="F52" s="11">
        <v>610000</v>
      </c>
      <c r="G52" s="11">
        <v>610000</v>
      </c>
      <c r="H52" s="11">
        <v>610000</v>
      </c>
      <c r="I52" s="11">
        <v>0</v>
      </c>
    </row>
    <row r="53" spans="2:9" x14ac:dyDescent="0.2">
      <c r="B53" s="17"/>
      <c r="C53" s="18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7"/>
      <c r="C54" s="18" t="s">
        <v>56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x14ac:dyDescent="0.2">
      <c r="B55" s="17"/>
      <c r="C55" s="18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7"/>
      <c r="C56" s="18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7"/>
      <c r="C57" s="18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19" t="s">
        <v>60</v>
      </c>
      <c r="C58" s="20"/>
      <c r="D58" s="11">
        <f>D59+D60+D61</f>
        <v>0</v>
      </c>
      <c r="E58" s="11">
        <f>E59+E60+E61</f>
        <v>3057302.87</v>
      </c>
      <c r="F58" s="11">
        <f>F59+F60+F61</f>
        <v>3057302.87</v>
      </c>
      <c r="G58" s="11">
        <f>G59+G60+G61</f>
        <v>3057302.87</v>
      </c>
      <c r="H58" s="11">
        <f>H59+H60+H61</f>
        <v>3057302.87</v>
      </c>
      <c r="I58" s="11">
        <f>I59+I60+I61</f>
        <v>0</v>
      </c>
    </row>
    <row r="59" spans="2:9" x14ac:dyDescent="0.2">
      <c r="B59" s="17"/>
      <c r="C59" s="18" t="s">
        <v>61</v>
      </c>
      <c r="D59" s="11">
        <v>0</v>
      </c>
      <c r="E59" s="11">
        <v>3057302.87</v>
      </c>
      <c r="F59" s="11">
        <v>3057302.87</v>
      </c>
      <c r="G59" s="11">
        <v>3057302.87</v>
      </c>
      <c r="H59" s="11">
        <v>3057302.87</v>
      </c>
      <c r="I59" s="11">
        <v>0</v>
      </c>
    </row>
    <row r="60" spans="2:9" x14ac:dyDescent="0.2">
      <c r="B60" s="17"/>
      <c r="C60" s="18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7"/>
      <c r="C61" s="18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19" t="s">
        <v>64</v>
      </c>
      <c r="C62" s="20"/>
      <c r="D62" s="11">
        <f>D63+D64+D65+D66+D67+D69+D70</f>
        <v>0</v>
      </c>
      <c r="E62" s="11">
        <f>E63+E64+E65+E66+E67+E69+E70</f>
        <v>0</v>
      </c>
      <c r="F62" s="11">
        <f>F63+F64+F65+F66+F67+F69+F70</f>
        <v>0</v>
      </c>
      <c r="G62" s="11">
        <f>G63+G64+G65+G66+G67+G69+G70</f>
        <v>0</v>
      </c>
      <c r="H62" s="11">
        <f>H63+H64+H65+H66+H67+H69+H70</f>
        <v>0</v>
      </c>
      <c r="I62" s="11">
        <f>I63+I64+I65+I66+I67+I69+I70</f>
        <v>0</v>
      </c>
    </row>
    <row r="63" spans="2:9" x14ac:dyDescent="0.2">
      <c r="B63" s="17"/>
      <c r="C63" s="18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7"/>
      <c r="C64" s="18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7"/>
      <c r="C65" s="18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7"/>
      <c r="C66" s="18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7"/>
      <c r="C67" s="18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7"/>
      <c r="C68" s="18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7"/>
      <c r="C69" s="18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7"/>
      <c r="C70" s="18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19" t="s">
        <v>73</v>
      </c>
      <c r="C71" s="20"/>
      <c r="D71" s="11">
        <f>D72+D73+D74</f>
        <v>294000</v>
      </c>
      <c r="E71" s="11">
        <f>E72+E73+E74</f>
        <v>252138.33</v>
      </c>
      <c r="F71" s="11">
        <f>F72+F73+F74</f>
        <v>546138.32999999996</v>
      </c>
      <c r="G71" s="11">
        <f>G72+G73+G74</f>
        <v>537710.96</v>
      </c>
      <c r="H71" s="11">
        <f>H72+H73+H74</f>
        <v>537710.96</v>
      </c>
      <c r="I71" s="11">
        <f>I72+I73+I74</f>
        <v>8427.3700000000008</v>
      </c>
    </row>
    <row r="72" spans="2:9" x14ac:dyDescent="0.2">
      <c r="B72" s="17"/>
      <c r="C72" s="18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7"/>
      <c r="C73" s="18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7"/>
      <c r="C74" s="18" t="s">
        <v>76</v>
      </c>
      <c r="D74" s="11">
        <v>294000</v>
      </c>
      <c r="E74" s="11">
        <v>252138.33</v>
      </c>
      <c r="F74" s="11">
        <v>546138.32999999996</v>
      </c>
      <c r="G74" s="11">
        <v>537710.96</v>
      </c>
      <c r="H74" s="11">
        <v>537710.96</v>
      </c>
      <c r="I74" s="11">
        <v>8427.3700000000008</v>
      </c>
    </row>
    <row r="75" spans="2:9" x14ac:dyDescent="0.2">
      <c r="B75" s="19" t="s">
        <v>77</v>
      </c>
      <c r="C75" s="20"/>
      <c r="D75" s="11">
        <f>D76+D77+D78+D79+D80+D81+D82</f>
        <v>0</v>
      </c>
      <c r="E75" s="11">
        <f>E76+E77+E78+E79+E80+E81+E82</f>
        <v>0</v>
      </c>
      <c r="F75" s="11">
        <f>F76+F77+F78+F79+F80+F81+F82</f>
        <v>0</v>
      </c>
      <c r="G75" s="11">
        <f>G76+G77+G78+G79+G80+G81+G82</f>
        <v>0</v>
      </c>
      <c r="H75" s="11">
        <f>H76+H77+H78+H79+H80+H81+H82</f>
        <v>0</v>
      </c>
      <c r="I75" s="11">
        <f>I76+I77+I78+I79+I80+I81+I82</f>
        <v>0</v>
      </c>
    </row>
    <row r="76" spans="2:9" x14ac:dyDescent="0.2">
      <c r="B76" s="17"/>
      <c r="C76" s="18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7"/>
      <c r="C77" s="18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7"/>
      <c r="C78" s="18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7"/>
      <c r="C79" s="18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7"/>
      <c r="C80" s="18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1" x14ac:dyDescent="0.2">
      <c r="B81" s="17"/>
      <c r="C81" s="18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1" x14ac:dyDescent="0.2">
      <c r="B82" s="17"/>
      <c r="C82" s="18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1" x14ac:dyDescent="0.2">
      <c r="B83" s="21"/>
      <c r="C83" s="22"/>
      <c r="D83" s="12"/>
      <c r="E83" s="12"/>
      <c r="F83" s="12"/>
      <c r="G83" s="12"/>
      <c r="H83" s="12"/>
      <c r="I83" s="12"/>
    </row>
    <row r="84" spans="2:11" x14ac:dyDescent="0.2">
      <c r="B84" s="21" t="s">
        <v>85</v>
      </c>
      <c r="C84" s="22"/>
      <c r="D84" s="15">
        <f>+D85+D93+D103+D113+D123+D133+D137+D146+D150</f>
        <v>172211356.56</v>
      </c>
      <c r="E84" s="15">
        <f>+E85+E93+E103+E113+E123+E133+E137+E146+E150</f>
        <v>840907.93999999668</v>
      </c>
      <c r="F84" s="15">
        <f>+F85+F93+F103+F113+F123+F133+F137+F146+F150</f>
        <v>173052264.5</v>
      </c>
      <c r="G84" s="15">
        <f>+G85+G93+G103+G113+G123+G133+G137+G146+G150</f>
        <v>139917881.50999999</v>
      </c>
      <c r="H84" s="15">
        <f>+H85+H93+H103+H113+H123+H133+H137+H146+H150</f>
        <v>105844545.17999999</v>
      </c>
      <c r="I84" s="15">
        <f>+I85+I93+I103+I113+I123+I133+I137+I146+I150</f>
        <v>33134382.990000002</v>
      </c>
      <c r="K84" s="42"/>
    </row>
    <row r="85" spans="2:11" x14ac:dyDescent="0.2">
      <c r="B85" s="19" t="s">
        <v>12</v>
      </c>
      <c r="C85" s="20"/>
      <c r="D85" s="11">
        <f>+D86+D87+D88+D89+D90+D91+D92</f>
        <v>13261595.25</v>
      </c>
      <c r="E85" s="11">
        <f>+E86+E87+E88+E89+E90+E91+E92</f>
        <v>0</v>
      </c>
      <c r="F85" s="11">
        <f>+F86+F87+F88+F89+F90+F91+F92</f>
        <v>13261595.25</v>
      </c>
      <c r="G85" s="11">
        <f>+G86+G87+G88+G89+G90+G91+G92</f>
        <v>9149396.1699999999</v>
      </c>
      <c r="H85" s="11">
        <f>+H86+H87+H88+H89+H90+H91+H92</f>
        <v>9149396.1699999999</v>
      </c>
      <c r="I85" s="11">
        <f>+I86+I87+I88+I89+I90+I91+I92</f>
        <v>4112199.08</v>
      </c>
    </row>
    <row r="86" spans="2:11" x14ac:dyDescent="0.2">
      <c r="B86" s="17"/>
      <c r="C86" s="18" t="s">
        <v>13</v>
      </c>
      <c r="D86" s="11">
        <v>7538210.6399999997</v>
      </c>
      <c r="E86" s="11">
        <v>0</v>
      </c>
      <c r="F86" s="11">
        <v>7538210.6399999997</v>
      </c>
      <c r="G86" s="11">
        <v>5322610.34</v>
      </c>
      <c r="H86" s="11">
        <v>5322610.34</v>
      </c>
      <c r="I86" s="11">
        <v>2215600.2999999998</v>
      </c>
    </row>
    <row r="87" spans="2:11" x14ac:dyDescent="0.2">
      <c r="B87" s="17"/>
      <c r="C87" s="18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1" x14ac:dyDescent="0.2">
      <c r="B88" s="17"/>
      <c r="C88" s="18" t="s">
        <v>15</v>
      </c>
      <c r="D88" s="11">
        <v>5723384.6100000003</v>
      </c>
      <c r="E88" s="11">
        <v>0</v>
      </c>
      <c r="F88" s="11">
        <v>5723384.6100000003</v>
      </c>
      <c r="G88" s="11">
        <v>3826785.83</v>
      </c>
      <c r="H88" s="11">
        <v>3826785.83</v>
      </c>
      <c r="I88" s="11">
        <v>1896598.78</v>
      </c>
    </row>
    <row r="89" spans="2:11" x14ac:dyDescent="0.2">
      <c r="B89" s="17"/>
      <c r="C89" s="18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1" x14ac:dyDescent="0.2">
      <c r="B90" s="17"/>
      <c r="C90" s="18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1" x14ac:dyDescent="0.2">
      <c r="B91" s="17"/>
      <c r="C91" s="18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1" x14ac:dyDescent="0.2">
      <c r="B92" s="17"/>
      <c r="C92" s="18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1" x14ac:dyDescent="0.2">
      <c r="B93" s="19" t="s">
        <v>20</v>
      </c>
      <c r="C93" s="20"/>
      <c r="D93" s="11">
        <f>D94+D95+D96+D97+D98+D99+D100+D101+D102</f>
        <v>0</v>
      </c>
      <c r="E93" s="11">
        <f>E94+E95+E96+E97+E98+E99+E100+E101+E102</f>
        <v>8624238.1600000001</v>
      </c>
      <c r="F93" s="11">
        <f>F94+F95+F96+F97+F98+F99+F100+F101+F102</f>
        <v>8624238.1600000001</v>
      </c>
      <c r="G93" s="11">
        <f>G94+G95+G96+G97+G98+G99+G100+G101+G102</f>
        <v>6995609.8099999996</v>
      </c>
      <c r="H93" s="11">
        <f>H94+H95+H96+H97+H98+H99+H100+H101+H102</f>
        <v>6995609.8099999996</v>
      </c>
      <c r="I93" s="11">
        <f>I94+I95+I96+I97+I98+I99+I100+I101+I102</f>
        <v>1628628.35</v>
      </c>
    </row>
    <row r="94" spans="2:11" x14ac:dyDescent="0.2">
      <c r="B94" s="17"/>
      <c r="C94" s="18" t="s">
        <v>21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2:11" x14ac:dyDescent="0.2">
      <c r="B95" s="17"/>
      <c r="C95" s="18" t="s">
        <v>22</v>
      </c>
      <c r="D95" s="11">
        <v>0</v>
      </c>
      <c r="E95" s="11">
        <v>5500506</v>
      </c>
      <c r="F95" s="11">
        <v>5500506</v>
      </c>
      <c r="G95" s="11">
        <v>5500506</v>
      </c>
      <c r="H95" s="11">
        <v>5500506</v>
      </c>
      <c r="I95" s="11">
        <v>0</v>
      </c>
    </row>
    <row r="96" spans="2:11" x14ac:dyDescent="0.2">
      <c r="B96" s="17"/>
      <c r="C96" s="18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7"/>
      <c r="C97" s="18" t="s">
        <v>24</v>
      </c>
      <c r="D97" s="11">
        <v>0</v>
      </c>
      <c r="E97" s="11">
        <v>1571218.01</v>
      </c>
      <c r="F97" s="11">
        <v>1571218.01</v>
      </c>
      <c r="G97" s="11">
        <v>182288.01</v>
      </c>
      <c r="H97" s="11">
        <v>182288.01</v>
      </c>
      <c r="I97" s="11">
        <v>1388930</v>
      </c>
    </row>
    <row r="98" spans="2:9" x14ac:dyDescent="0.2">
      <c r="B98" s="17"/>
      <c r="C98" s="18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7"/>
      <c r="C99" s="18" t="s">
        <v>26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2:9" x14ac:dyDescent="0.2">
      <c r="B100" s="17"/>
      <c r="C100" s="18" t="s">
        <v>27</v>
      </c>
      <c r="D100" s="11">
        <v>0</v>
      </c>
      <c r="E100" s="11">
        <v>1552514.15</v>
      </c>
      <c r="F100" s="11">
        <v>1552514.15</v>
      </c>
      <c r="G100" s="11">
        <v>1312815.8</v>
      </c>
      <c r="H100" s="11">
        <v>1312815.8</v>
      </c>
      <c r="I100" s="11">
        <v>239698.35</v>
      </c>
    </row>
    <row r="101" spans="2:9" x14ac:dyDescent="0.2">
      <c r="B101" s="17"/>
      <c r="C101" s="18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7"/>
      <c r="C102" s="18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19" t="s">
        <v>30</v>
      </c>
      <c r="C103" s="20"/>
      <c r="D103" s="11">
        <f>D104+D105+D106+D107+D108+D109+D110+D111+D112</f>
        <v>7080000</v>
      </c>
      <c r="E103" s="11">
        <f>E104+E105+E106+E107+E108+E109+E110+E111+E112</f>
        <v>9447859.3100000005</v>
      </c>
      <c r="F103" s="11">
        <f>F104+F105+F106+F107+F108+F109+F110+F111+F112</f>
        <v>16527859.310000001</v>
      </c>
      <c r="G103" s="11">
        <f>G104+G105+G106+G107+G108+G109+G110+G111+G112</f>
        <v>14111453.98</v>
      </c>
      <c r="H103" s="11">
        <f>H104+H105+H106+H107+H108+H109+H110+H111+H112</f>
        <v>14111453.98</v>
      </c>
      <c r="I103" s="11">
        <f>I104+I105+I106+I107+I108+I109+I110+I111+I112</f>
        <v>2416405.33</v>
      </c>
    </row>
    <row r="104" spans="2:9" x14ac:dyDescent="0.2">
      <c r="B104" s="17"/>
      <c r="C104" s="18" t="s">
        <v>31</v>
      </c>
      <c r="D104" s="11">
        <v>7080000</v>
      </c>
      <c r="E104" s="11">
        <v>8795527.5999999996</v>
      </c>
      <c r="F104" s="11">
        <v>15875527.6</v>
      </c>
      <c r="G104" s="11">
        <v>13673995.6</v>
      </c>
      <c r="H104" s="11">
        <v>13673995.6</v>
      </c>
      <c r="I104" s="11">
        <v>2201532</v>
      </c>
    </row>
    <row r="105" spans="2:9" x14ac:dyDescent="0.2">
      <c r="B105" s="17"/>
      <c r="C105" s="18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7"/>
      <c r="C106" s="18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7"/>
      <c r="C107" s="18" t="s">
        <v>34</v>
      </c>
      <c r="D107" s="11">
        <v>0</v>
      </c>
      <c r="E107" s="11">
        <v>7727.14</v>
      </c>
      <c r="F107" s="11">
        <v>7727.14</v>
      </c>
      <c r="G107" s="11">
        <v>7722</v>
      </c>
      <c r="H107" s="11">
        <v>7722</v>
      </c>
      <c r="I107" s="11">
        <v>5.14</v>
      </c>
    </row>
    <row r="108" spans="2:9" x14ac:dyDescent="0.2">
      <c r="B108" s="17"/>
      <c r="C108" s="18" t="s">
        <v>35</v>
      </c>
      <c r="D108" s="11">
        <v>0</v>
      </c>
      <c r="E108" s="11">
        <v>644604.56999999995</v>
      </c>
      <c r="F108" s="11">
        <v>644604.56999999995</v>
      </c>
      <c r="G108" s="11">
        <v>429736.38</v>
      </c>
      <c r="H108" s="11">
        <v>429736.38</v>
      </c>
      <c r="I108" s="11">
        <v>214868.19</v>
      </c>
    </row>
    <row r="109" spans="2:9" x14ac:dyDescent="0.2">
      <c r="B109" s="17"/>
      <c r="C109" s="18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7"/>
      <c r="C110" s="18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7"/>
      <c r="C111" s="18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7"/>
      <c r="C112" s="18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19" t="s">
        <v>40</v>
      </c>
      <c r="C113" s="20"/>
      <c r="D113" s="11">
        <f>D114+D115+D116+D117+D118+D119+D120+D121+D122</f>
        <v>0</v>
      </c>
      <c r="E113" s="11">
        <f>E114+E115+E116+E117+E118+E119+E120+E121+E122</f>
        <v>570000</v>
      </c>
      <c r="F113" s="11">
        <f>F114+F115+F116+F117+F118+F119+F120+F121+F122</f>
        <v>570000</v>
      </c>
      <c r="G113" s="11">
        <f>G114+G115+G116+G117+G118+G119+G120+G121+G122</f>
        <v>570000</v>
      </c>
      <c r="H113" s="11">
        <f>H114+H115+H116+H117+H118+H119+H120+H121+H122</f>
        <v>462000</v>
      </c>
      <c r="I113" s="11">
        <f>I114+I115+I116+I117+I118+I119+I120+I121+I122</f>
        <v>0</v>
      </c>
    </row>
    <row r="114" spans="2:9" x14ac:dyDescent="0.2">
      <c r="B114" s="17"/>
      <c r="C114" s="18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7"/>
      <c r="C115" s="18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7"/>
      <c r="C116" s="18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7"/>
      <c r="C117" s="18" t="s">
        <v>44</v>
      </c>
      <c r="D117" s="11">
        <v>0</v>
      </c>
      <c r="E117" s="11">
        <v>570000</v>
      </c>
      <c r="F117" s="11">
        <v>570000</v>
      </c>
      <c r="G117" s="11">
        <v>570000</v>
      </c>
      <c r="H117" s="11">
        <v>462000</v>
      </c>
      <c r="I117" s="11">
        <v>0</v>
      </c>
    </row>
    <row r="118" spans="2:9" x14ac:dyDescent="0.2">
      <c r="B118" s="17"/>
      <c r="C118" s="18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7"/>
      <c r="C119" s="18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7"/>
      <c r="C120" s="18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7"/>
      <c r="C121" s="18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7"/>
      <c r="C122" s="18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19" t="s">
        <v>50</v>
      </c>
      <c r="C123" s="20"/>
      <c r="D123" s="11">
        <f>D124+D125+D126+D127+D128+D129+D130+D131+D132</f>
        <v>0</v>
      </c>
      <c r="E123" s="11">
        <f>E124+E125+E126+E127+E128+E129+E130+E131+E132</f>
        <v>384939.04</v>
      </c>
      <c r="F123" s="11">
        <f>F124+F125+F126+F127+F128+F129+F130+F131+F132</f>
        <v>384939.04</v>
      </c>
      <c r="G123" s="11">
        <f>G124+G125+G126+G127+G128+G129+G130+G131+G132</f>
        <v>384939.04</v>
      </c>
      <c r="H123" s="11">
        <f>H124+H125+H126+H127+H128+H129+H130+H131+H132</f>
        <v>384939.04</v>
      </c>
      <c r="I123" s="11">
        <f>I124+I125+I126+I127+I128+I129+I130+I131+I132</f>
        <v>0</v>
      </c>
    </row>
    <row r="124" spans="2:9" x14ac:dyDescent="0.2">
      <c r="B124" s="17"/>
      <c r="C124" s="18" t="s">
        <v>51</v>
      </c>
      <c r="D124" s="11">
        <v>0</v>
      </c>
      <c r="E124" s="11">
        <v>9116.44</v>
      </c>
      <c r="F124" s="11">
        <v>9116.44</v>
      </c>
      <c r="G124" s="11">
        <v>9116.44</v>
      </c>
      <c r="H124" s="11">
        <v>9116.44</v>
      </c>
      <c r="I124" s="11">
        <v>0</v>
      </c>
    </row>
    <row r="125" spans="2:9" x14ac:dyDescent="0.2">
      <c r="B125" s="17"/>
      <c r="C125" s="18" t="s">
        <v>52</v>
      </c>
      <c r="D125" s="11">
        <v>0</v>
      </c>
      <c r="E125" s="11">
        <v>375822.6</v>
      </c>
      <c r="F125" s="11">
        <v>375822.6</v>
      </c>
      <c r="G125" s="11">
        <v>375822.6</v>
      </c>
      <c r="H125" s="11">
        <v>375822.6</v>
      </c>
      <c r="I125" s="11">
        <v>0</v>
      </c>
    </row>
    <row r="126" spans="2:9" x14ac:dyDescent="0.2">
      <c r="B126" s="17"/>
      <c r="C126" s="18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7"/>
      <c r="C127" s="18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7"/>
      <c r="C128" s="18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11" x14ac:dyDescent="0.2">
      <c r="B129" s="17"/>
      <c r="C129" s="18" t="s">
        <v>56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2:11" x14ac:dyDescent="0.2">
      <c r="B130" s="17"/>
      <c r="C130" s="18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11" x14ac:dyDescent="0.2">
      <c r="B131" s="17"/>
      <c r="C131" s="18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11" x14ac:dyDescent="0.2">
      <c r="B132" s="17"/>
      <c r="C132" s="18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11" x14ac:dyDescent="0.2">
      <c r="B133" s="19" t="s">
        <v>60</v>
      </c>
      <c r="C133" s="20"/>
      <c r="D133" s="11">
        <f>D134+D135+D136</f>
        <v>137372975.31</v>
      </c>
      <c r="E133" s="11">
        <f>E134+E135+E136</f>
        <v>-19285531.280000001</v>
      </c>
      <c r="F133" s="11">
        <f>F134+F135+F136</f>
        <v>118087444.03</v>
      </c>
      <c r="G133" s="11">
        <f>G134+G135+G136</f>
        <v>96713229.019999996</v>
      </c>
      <c r="H133" s="11">
        <f>H134+H135+H136</f>
        <v>62747892.689999998</v>
      </c>
      <c r="I133" s="11">
        <f>I134+I135+I136</f>
        <v>21374215.010000002</v>
      </c>
    </row>
    <row r="134" spans="2:11" x14ac:dyDescent="0.2">
      <c r="B134" s="17"/>
      <c r="C134" s="18" t="s">
        <v>61</v>
      </c>
      <c r="D134" s="11">
        <v>137372975.31</v>
      </c>
      <c r="E134" s="11">
        <v>-19285531.280000001</v>
      </c>
      <c r="F134" s="11">
        <v>118087444.03</v>
      </c>
      <c r="G134" s="11">
        <v>96713229.019999996</v>
      </c>
      <c r="H134" s="11">
        <v>62747892.689999998</v>
      </c>
      <c r="I134" s="11">
        <v>21374215.010000002</v>
      </c>
      <c r="K134" s="16"/>
    </row>
    <row r="135" spans="2:11" x14ac:dyDescent="0.2">
      <c r="B135" s="17"/>
      <c r="C135" s="18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11" x14ac:dyDescent="0.2">
      <c r="B136" s="17"/>
      <c r="C136" s="18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11" x14ac:dyDescent="0.2">
      <c r="B137" s="19" t="s">
        <v>64</v>
      </c>
      <c r="C137" s="20"/>
      <c r="D137" s="11">
        <f>D138+D139+D140+D141+D142+D144+D145</f>
        <v>0</v>
      </c>
      <c r="E137" s="11">
        <f>E138+E139+E140+E141+E142+E144+E145</f>
        <v>0</v>
      </c>
      <c r="F137" s="11">
        <f>F138+F139+F140+F141+F142+F144+F145</f>
        <v>0</v>
      </c>
      <c r="G137" s="11">
        <f>G138+G139+G140+G141+G142+G144+G145</f>
        <v>0</v>
      </c>
      <c r="H137" s="11">
        <f>H138+H139+H140+H141+H142+H144+H145</f>
        <v>0</v>
      </c>
      <c r="I137" s="11">
        <f>I138+I139+I140+I141+I142+I144+I145</f>
        <v>0</v>
      </c>
    </row>
    <row r="138" spans="2:11" x14ac:dyDescent="0.2">
      <c r="B138" s="17"/>
      <c r="C138" s="18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11" x14ac:dyDescent="0.2">
      <c r="B139" s="17"/>
      <c r="C139" s="18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11" x14ac:dyDescent="0.2">
      <c r="B140" s="17"/>
      <c r="C140" s="18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11" x14ac:dyDescent="0.2">
      <c r="B141" s="17"/>
      <c r="C141" s="18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11" x14ac:dyDescent="0.2">
      <c r="B142" s="17"/>
      <c r="C142" s="18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11" x14ac:dyDescent="0.2">
      <c r="B143" s="17"/>
      <c r="C143" s="18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11" x14ac:dyDescent="0.2">
      <c r="B144" s="17"/>
      <c r="C144" s="18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2" x14ac:dyDescent="0.2">
      <c r="B145" s="17"/>
      <c r="C145" s="18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2" x14ac:dyDescent="0.2">
      <c r="B146" s="19" t="s">
        <v>73</v>
      </c>
      <c r="C146" s="20"/>
      <c r="D146" s="11">
        <f>D147+D148+D149</f>
        <v>3300000</v>
      </c>
      <c r="E146" s="11">
        <f>E147+E148+E149</f>
        <v>1099402.71</v>
      </c>
      <c r="F146" s="11">
        <f>F147+F148+F149</f>
        <v>4399402.71</v>
      </c>
      <c r="G146" s="11">
        <f>G147+G148+G149</f>
        <v>4399402.71</v>
      </c>
      <c r="H146" s="11">
        <f>H147+H148+H149</f>
        <v>4399402.71</v>
      </c>
      <c r="I146" s="11">
        <f>I147+I148+I149</f>
        <v>0</v>
      </c>
    </row>
    <row r="147" spans="2:12" x14ac:dyDescent="0.2">
      <c r="B147" s="17"/>
      <c r="C147" s="18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2" x14ac:dyDescent="0.2">
      <c r="B148" s="17"/>
      <c r="C148" s="18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2" x14ac:dyDescent="0.2">
      <c r="B149" s="17"/>
      <c r="C149" s="18" t="s">
        <v>76</v>
      </c>
      <c r="D149" s="11">
        <v>3300000</v>
      </c>
      <c r="E149" s="11">
        <v>1099402.71</v>
      </c>
      <c r="F149" s="11">
        <v>4399402.71</v>
      </c>
      <c r="G149" s="11">
        <v>4399402.71</v>
      </c>
      <c r="H149" s="11">
        <v>4399402.71</v>
      </c>
      <c r="I149" s="11">
        <v>0</v>
      </c>
    </row>
    <row r="150" spans="2:12" x14ac:dyDescent="0.2">
      <c r="B150" s="19" t="s">
        <v>77</v>
      </c>
      <c r="C150" s="20"/>
      <c r="D150" s="11">
        <f>D151+D152+D153+D154+D155+D156+D157</f>
        <v>11196786</v>
      </c>
      <c r="E150" s="11">
        <f>E151+E152+E153+E154+E155+E156+E157</f>
        <v>0</v>
      </c>
      <c r="F150" s="11">
        <f>F151+F152+F153+F154+F155+F156+F157</f>
        <v>11196786</v>
      </c>
      <c r="G150" s="11">
        <f>G151+G152+G153+G154+G155+G156+G157</f>
        <v>7593850.7799999993</v>
      </c>
      <c r="H150" s="11">
        <f>H151+H152+H153+H154+H155+H156+H157</f>
        <v>7593850.7799999993</v>
      </c>
      <c r="I150" s="11">
        <f>I151+I152+I153+I154+I155+I156+I157</f>
        <v>3602935.2199999997</v>
      </c>
      <c r="K150" s="16"/>
      <c r="L150" s="16"/>
    </row>
    <row r="151" spans="2:12" x14ac:dyDescent="0.2">
      <c r="B151" s="17"/>
      <c r="C151" s="18" t="s">
        <v>78</v>
      </c>
      <c r="D151" s="10">
        <v>6516786</v>
      </c>
      <c r="E151" s="10">
        <v>0</v>
      </c>
      <c r="F151" s="10">
        <v>6516786</v>
      </c>
      <c r="G151" s="10">
        <v>4948050</v>
      </c>
      <c r="H151" s="10">
        <v>4948050</v>
      </c>
      <c r="I151" s="10">
        <v>1568736</v>
      </c>
      <c r="J151" s="16"/>
      <c r="K151" s="16"/>
    </row>
    <row r="152" spans="2:12" x14ac:dyDescent="0.2">
      <c r="B152" s="17"/>
      <c r="C152" s="18" t="s">
        <v>79</v>
      </c>
      <c r="D152" s="10">
        <v>4680000</v>
      </c>
      <c r="E152" s="10">
        <v>0</v>
      </c>
      <c r="F152" s="10">
        <v>4680000</v>
      </c>
      <c r="G152" s="10">
        <v>2645800.7799999998</v>
      </c>
      <c r="H152" s="10">
        <v>2645800.7799999998</v>
      </c>
      <c r="I152" s="10">
        <v>2034199.22</v>
      </c>
      <c r="J152" s="16"/>
      <c r="K152" s="16"/>
    </row>
    <row r="153" spans="2:12" x14ac:dyDescent="0.2">
      <c r="B153" s="17"/>
      <c r="C153" s="18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2" x14ac:dyDescent="0.2">
      <c r="B154" s="17"/>
      <c r="C154" s="18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2" x14ac:dyDescent="0.2">
      <c r="B155" s="17"/>
      <c r="C155" s="18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2" x14ac:dyDescent="0.2">
      <c r="B156" s="17"/>
      <c r="C156" s="18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2" x14ac:dyDescent="0.2">
      <c r="B157" s="17"/>
      <c r="C157" s="18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2" x14ac:dyDescent="0.2">
      <c r="B158" s="17"/>
      <c r="C158" s="18"/>
      <c r="D158" s="13"/>
      <c r="E158" s="13"/>
      <c r="F158" s="13"/>
      <c r="G158" s="13"/>
      <c r="H158" s="13"/>
      <c r="I158" s="13"/>
    </row>
    <row r="159" spans="2:12" x14ac:dyDescent="0.2">
      <c r="B159" s="21" t="s">
        <v>86</v>
      </c>
      <c r="C159" s="22"/>
      <c r="D159" s="14">
        <f>+D9+D84</f>
        <v>308345156.13</v>
      </c>
      <c r="E159" s="14">
        <f>+E9+E84</f>
        <v>25294546.789999999</v>
      </c>
      <c r="F159" s="14">
        <f>+F9+F84</f>
        <v>333639702.91999996</v>
      </c>
      <c r="G159" s="14">
        <f>+G9+G84</f>
        <v>261237926.66999996</v>
      </c>
      <c r="H159" s="14">
        <f>+H9+H84</f>
        <v>227128501.22999996</v>
      </c>
      <c r="I159" s="14">
        <f>+I9+I84</f>
        <v>72401776.25</v>
      </c>
    </row>
    <row r="160" spans="2:12" ht="13.5" thickBot="1" x14ac:dyDescent="0.25">
      <c r="B160" s="6"/>
      <c r="C160" s="7"/>
      <c r="D160" s="2"/>
      <c r="E160" s="2"/>
      <c r="F160" s="2"/>
      <c r="G160" s="2"/>
      <c r="H160" s="2"/>
      <c r="I160" s="2"/>
    </row>
    <row r="161" spans="8:8" x14ac:dyDescent="0.2">
      <c r="H161" s="41"/>
    </row>
  </sheetData>
  <mergeCells count="30">
    <mergeCell ref="B10:C10"/>
    <mergeCell ref="B18:C18"/>
    <mergeCell ref="B28:C28"/>
    <mergeCell ref="B38:C38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133:C133"/>
    <mergeCell ref="B137:C137"/>
    <mergeCell ref="B146:C146"/>
    <mergeCell ref="B150:C150"/>
    <mergeCell ref="B159:C159"/>
    <mergeCell ref="B123:C123"/>
  </mergeCells>
  <pageMargins left="0.23622047244094488" right="0.23622047244094488" top="0.74803149606299213" bottom="0.74803149606299213" header="0.31496062992125984" footer="0.31496062992125984"/>
  <pageSetup paperSize="9" scale="8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2023-01-31T19:57:52Z</cp:lastPrinted>
  <dcterms:created xsi:type="dcterms:W3CDTF">2020-04-14T23:33:45Z</dcterms:created>
  <dcterms:modified xsi:type="dcterms:W3CDTF">2024-10-13T23:23:04Z</dcterms:modified>
</cp:coreProperties>
</file>