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ABRIL\ESTADOS FINANCIEROS ABRIL 2021\I ESTADOS E INFORMACIÓN CONTABLE\"/>
    </mc:Choice>
  </mc:AlternateContent>
  <xr:revisionPtr revIDLastSave="0" documentId="13_ncr:1_{7BB721FD-0F5B-4E6B-984B-887BC6C59D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0" l="1"/>
  <c r="H28" i="10" s="1"/>
  <c r="G27" i="10"/>
  <c r="H27" i="10" s="1"/>
  <c r="G26" i="10"/>
  <c r="H26" i="10" s="1"/>
  <c r="G25" i="10"/>
  <c r="H25" i="10" s="1"/>
  <c r="G24" i="10"/>
  <c r="H24" i="10" s="1"/>
  <c r="H23" i="10"/>
  <c r="G23" i="10"/>
  <c r="G22" i="10"/>
  <c r="H22" i="10" s="1"/>
  <c r="G21" i="10"/>
  <c r="G19" i="10" s="1"/>
  <c r="G20" i="10"/>
  <c r="H20" i="10" s="1"/>
  <c r="F19" i="10"/>
  <c r="E19" i="10"/>
  <c r="D19" i="10"/>
  <c r="D8" i="10" s="1"/>
  <c r="G17" i="10"/>
  <c r="H17" i="10" s="1"/>
  <c r="G16" i="10"/>
  <c r="H16" i="10" s="1"/>
  <c r="H15" i="10"/>
  <c r="G15" i="10"/>
  <c r="G14" i="10"/>
  <c r="H14" i="10" s="1"/>
  <c r="G13" i="10"/>
  <c r="H13" i="10" s="1"/>
  <c r="G12" i="10"/>
  <c r="H12" i="10" s="1"/>
  <c r="G11" i="10"/>
  <c r="H11" i="10" s="1"/>
  <c r="G10" i="10"/>
  <c r="G8" i="10" s="1"/>
  <c r="F10" i="10"/>
  <c r="F8" i="10" s="1"/>
  <c r="E10" i="10"/>
  <c r="D10" i="10"/>
  <c r="E8" i="10"/>
  <c r="H10" i="10" l="1"/>
  <c r="H21" i="10"/>
  <c r="H19" i="10" s="1"/>
  <c r="H8" i="10" l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<sst xmlns="http://schemas.openxmlformats.org/spreadsheetml/2006/main" count="30" uniqueCount="30">
  <si>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</si>
  <si>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</si>
  <si>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</si>
  <si>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</si>
  <si>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</si>
  <si>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</si>
  <si>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</si>
  <si>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</si>
  <si>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</si>
  <si>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</si>
  <si>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</si>
  <si>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</si>
  <si>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</si>
  <si>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</si>
  <si>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</si>
  <si>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</si>
  <si>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</si>
  <si>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</si>
  <si>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</si>
  <si>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</si>
  <si>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</si>
  <si>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</si>
  <si>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</si>
  <si>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</si>
  <si>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</si>
  <si>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</si>
  <si>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</si>
  <si>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</si>
  <si>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</si>
  <si>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30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</si>
</sst>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B1:H29"/>
  <sheetViews>
    <sheetView showGridLines="0" tabSelected="1" zoomScale="196" zoomScaleNormal="196" workbookViewId="0">
      <selection activeCell="D10" sqref="D10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413726567.59000003</v>
      </c>
      <c r="E8" s="8">
        <f>+E10+E19</f>
        <v>259109277.08000001</v>
      </c>
      <c r="F8" s="8">
        <f>+F10+F19</f>
        <v>213819725.81</v>
      </c>
      <c r="G8" s="8">
        <f>+G10+G19</f>
        <v>459016118.86000013</v>
      </c>
      <c r="H8" s="8">
        <f>+H10+H19</f>
        <v>45289551.270000041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36779820.689999998</v>
      </c>
      <c r="E10" s="8">
        <f t="shared" ref="E10" si="0">+E11+E12+E13+E14+E15+E16+E17</f>
        <v>209376260.71000001</v>
      </c>
      <c r="F10" s="8">
        <f>+F11+F12+F13+F14+F15+F16+F17</f>
        <v>213819725.81</v>
      </c>
      <c r="G10" s="8">
        <f t="shared" ref="G10:H10" si="1">+G11+G12+G13+G14+G15+G16+G17</f>
        <v>32336355.590000018</v>
      </c>
      <c r="H10" s="8">
        <f t="shared" si="1"/>
        <v>-4443465.0999999801</v>
      </c>
    </row>
    <row r="11" spans="2:8" ht="9.75" customHeight="1" x14ac:dyDescent="0.25">
      <c r="B11" s="2"/>
      <c r="C11" s="4" t="s">
        <v>3</v>
      </c>
      <c r="D11" s="9">
        <v>31679551.629999999</v>
      </c>
      <c r="E11" s="9">
        <v>125102805.01000001</v>
      </c>
      <c r="F11" s="9">
        <v>131150850.86</v>
      </c>
      <c r="G11" s="9">
        <f>+D11+E11-F11</f>
        <v>25631505.780000016</v>
      </c>
      <c r="H11" s="9">
        <f>+G11-D11</f>
        <v>-6048045.8499999829</v>
      </c>
    </row>
    <row r="12" spans="2:8" ht="9.75" customHeight="1" x14ac:dyDescent="0.25">
      <c r="B12" s="2"/>
      <c r="C12" s="4" t="s">
        <v>4</v>
      </c>
      <c r="D12" s="9">
        <v>5100269.0599999996</v>
      </c>
      <c r="E12" s="9">
        <v>84149855.700000003</v>
      </c>
      <c r="F12" s="9">
        <v>82545274.950000003</v>
      </c>
      <c r="G12" s="9">
        <f>+D12+E12-F12</f>
        <v>6704849.8100000024</v>
      </c>
      <c r="H12" s="9">
        <f t="shared" ref="H12:H17" si="2">+G12-D12</f>
        <v>1604580.7500000028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ref="G13:G17" si="3">+D13+E13-F13</f>
        <v>0</v>
      </c>
      <c r="H13" s="9">
        <f t="shared" si="2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3"/>
        <v>0</v>
      </c>
      <c r="H14" s="9">
        <f t="shared" si="2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123600</v>
      </c>
      <c r="F15" s="9">
        <v>123600</v>
      </c>
      <c r="G15" s="9">
        <f t="shared" si="3"/>
        <v>0</v>
      </c>
      <c r="H15" s="9">
        <f t="shared" si="2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3"/>
        <v>0</v>
      </c>
      <c r="H16" s="9">
        <f t="shared" si="2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3"/>
        <v>0</v>
      </c>
      <c r="H17" s="9">
        <f t="shared" si="2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376946746.90000004</v>
      </c>
      <c r="E19" s="8">
        <f>+E20+E21+E22+E23+E24+E25+E26+E27+E28</f>
        <v>49733016.369999997</v>
      </c>
      <c r="F19" s="8">
        <f>+F20+F21+F22+F23+F24-F25+F26+F27+F28</f>
        <v>0</v>
      </c>
      <c r="G19" s="8">
        <f t="shared" ref="G19:H19" si="4">+G20+G21+G22+G23+G24+G25+G26+G27+G28</f>
        <v>426679763.2700001</v>
      </c>
      <c r="H19" s="8">
        <f t="shared" si="4"/>
        <v>49733016.37000002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 t="shared" ref="H20:H28" si="5"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6">+D21+E21-F21</f>
        <v>0</v>
      </c>
      <c r="H21" s="9">
        <f t="shared" si="5"/>
        <v>0</v>
      </c>
    </row>
    <row r="22" spans="2:8" ht="9.75" customHeight="1" x14ac:dyDescent="0.25">
      <c r="B22" s="2"/>
      <c r="C22" s="4" t="s">
        <v>13</v>
      </c>
      <c r="D22" s="9">
        <v>473472968.05000001</v>
      </c>
      <c r="E22" s="9">
        <v>49178080.359999999</v>
      </c>
      <c r="F22" s="9">
        <v>0</v>
      </c>
      <c r="G22" s="9">
        <f t="shared" si="6"/>
        <v>522651048.41000003</v>
      </c>
      <c r="H22" s="9">
        <f t="shared" si="5"/>
        <v>49178080.360000014</v>
      </c>
    </row>
    <row r="23" spans="2:8" ht="9.75" customHeight="1" x14ac:dyDescent="0.25">
      <c r="B23" s="2"/>
      <c r="C23" s="4" t="s">
        <v>14</v>
      </c>
      <c r="D23" s="9">
        <v>30275266.989999998</v>
      </c>
      <c r="E23" s="9">
        <v>554936.01</v>
      </c>
      <c r="F23" s="9">
        <v>0</v>
      </c>
      <c r="G23" s="9">
        <f t="shared" si="6"/>
        <v>30830203</v>
      </c>
      <c r="H23" s="9">
        <f t="shared" si="5"/>
        <v>554936.01000000164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6"/>
        <v>0</v>
      </c>
      <c r="H24" s="9">
        <f t="shared" si="5"/>
        <v>0</v>
      </c>
    </row>
    <row r="25" spans="2:8" ht="9.75" customHeight="1" x14ac:dyDescent="0.25">
      <c r="B25" s="2"/>
      <c r="C25" s="4" t="s">
        <v>16</v>
      </c>
      <c r="D25" s="9">
        <v>-126801488.14</v>
      </c>
      <c r="E25" s="9">
        <v>0</v>
      </c>
      <c r="F25" s="9">
        <v>0</v>
      </c>
      <c r="G25" s="9">
        <f>+D25+E25+F25</f>
        <v>-126801488.14</v>
      </c>
      <c r="H25" s="9">
        <f t="shared" si="5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6"/>
        <v>0</v>
      </c>
      <c r="H26" s="9">
        <f t="shared" si="5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6"/>
        <v>0</v>
      </c>
      <c r="H27" s="9">
        <f t="shared" si="5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6"/>
        <v>0</v>
      </c>
      <c r="H28" s="9">
        <f t="shared" si="5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2020-10-30T16:14:03Z</cp:lastPrinted>
  <dcterms:created xsi:type="dcterms:W3CDTF">2020-04-14T23:33:45Z</dcterms:created>
  <dcterms:modified xsi:type="dcterms:W3CDTF">2021-07-15T18:11:55Z</dcterms:modified>
</cp:coreProperties>
</file>