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MARZO\ESTADOS FINANCIEROS MARZO 2022\II ESTADOS E INFORMACIÓN PRESUPUESTARIA\b) Estado Analítico del Ejercicio del Presupuesto de Egresos\"/>
    </mc:Choice>
  </mc:AlternateContent>
  <xr:revisionPtr revIDLastSave="0" documentId="13_ncr:1_{A9BEFD83-41F5-4C70-8E24-58A39C4F56FA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EA" sheetId="5" r:id="rId1"/>
    <sheet name="EAEPE COG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0" i="14" l="1"/>
  <c r="I80" i="14" s="1"/>
  <c r="F79" i="14"/>
  <c r="I79" i="14" s="1"/>
  <c r="F78" i="14"/>
  <c r="I78" i="14" s="1"/>
  <c r="I77" i="14"/>
  <c r="F77" i="14"/>
  <c r="F76" i="14"/>
  <c r="I76" i="14" s="1"/>
  <c r="F75" i="14"/>
  <c r="I75" i="14" s="1"/>
  <c r="F74" i="14"/>
  <c r="I74" i="14" s="1"/>
  <c r="H73" i="14"/>
  <c r="G73" i="14"/>
  <c r="F73" i="14"/>
  <c r="E73" i="14"/>
  <c r="D73" i="14"/>
  <c r="F72" i="14"/>
  <c r="I72" i="14" s="1"/>
  <c r="F71" i="14"/>
  <c r="I71" i="14" s="1"/>
  <c r="F70" i="14"/>
  <c r="I70" i="14" s="1"/>
  <c r="I69" i="14" s="1"/>
  <c r="H69" i="14"/>
  <c r="G69" i="14"/>
  <c r="F69" i="14"/>
  <c r="E69" i="14"/>
  <c r="D69" i="14"/>
  <c r="F68" i="14"/>
  <c r="I68" i="14" s="1"/>
  <c r="F67" i="14"/>
  <c r="I67" i="14" s="1"/>
  <c r="F66" i="14"/>
  <c r="I66" i="14" s="1"/>
  <c r="F65" i="14"/>
  <c r="I65" i="14" s="1"/>
  <c r="F64" i="14"/>
  <c r="F61" i="14" s="1"/>
  <c r="I63" i="14"/>
  <c r="F63" i="14"/>
  <c r="F62" i="14"/>
  <c r="I62" i="14" s="1"/>
  <c r="E61" i="14"/>
  <c r="D61" i="14"/>
  <c r="F60" i="14"/>
  <c r="I60" i="14" s="1"/>
  <c r="F59" i="14"/>
  <c r="I59" i="14" s="1"/>
  <c r="I58" i="14"/>
  <c r="I57" i="14" s="1"/>
  <c r="F58" i="14"/>
  <c r="H57" i="14"/>
  <c r="G57" i="14"/>
  <c r="E57" i="14"/>
  <c r="D57" i="14"/>
  <c r="F56" i="14"/>
  <c r="I56" i="14" s="1"/>
  <c r="F55" i="14"/>
  <c r="I55" i="14" s="1"/>
  <c r="I54" i="14"/>
  <c r="F54" i="14"/>
  <c r="F53" i="14"/>
  <c r="I53" i="14" s="1"/>
  <c r="F52" i="14"/>
  <c r="I52" i="14" s="1"/>
  <c r="F51" i="14"/>
  <c r="I51" i="14" s="1"/>
  <c r="F50" i="14"/>
  <c r="I50" i="14" s="1"/>
  <c r="F49" i="14"/>
  <c r="F47" i="14" s="1"/>
  <c r="I48" i="14"/>
  <c r="F48" i="14"/>
  <c r="H47" i="14"/>
  <c r="G47" i="14"/>
  <c r="E47" i="14"/>
  <c r="D47" i="14"/>
  <c r="F46" i="14"/>
  <c r="I46" i="14" s="1"/>
  <c r="F45" i="14"/>
  <c r="I45" i="14" s="1"/>
  <c r="I44" i="14"/>
  <c r="F44" i="14"/>
  <c r="F43" i="14"/>
  <c r="I43" i="14" s="1"/>
  <c r="F42" i="14"/>
  <c r="I42" i="14" s="1"/>
  <c r="F41" i="14"/>
  <c r="I41" i="14" s="1"/>
  <c r="F40" i="14"/>
  <c r="I40" i="14" s="1"/>
  <c r="F39" i="14"/>
  <c r="I39" i="14" s="1"/>
  <c r="I38" i="14"/>
  <c r="F38" i="14"/>
  <c r="H37" i="14"/>
  <c r="G37" i="14"/>
  <c r="E37" i="14"/>
  <c r="D37" i="14"/>
  <c r="F36" i="14"/>
  <c r="I36" i="14" s="1"/>
  <c r="F35" i="14"/>
  <c r="I35" i="14" s="1"/>
  <c r="I34" i="14"/>
  <c r="F34" i="14"/>
  <c r="F33" i="14"/>
  <c r="I33" i="14" s="1"/>
  <c r="F32" i="14"/>
  <c r="I32" i="14" s="1"/>
  <c r="F31" i="14"/>
  <c r="I31" i="14" s="1"/>
  <c r="F30" i="14"/>
  <c r="I30" i="14" s="1"/>
  <c r="F29" i="14"/>
  <c r="I29" i="14" s="1"/>
  <c r="I28" i="14"/>
  <c r="F28" i="14"/>
  <c r="F27" i="14" s="1"/>
  <c r="H27" i="14"/>
  <c r="G27" i="14"/>
  <c r="E27" i="14"/>
  <c r="D27" i="14"/>
  <c r="F26" i="14"/>
  <c r="I26" i="14" s="1"/>
  <c r="F25" i="14"/>
  <c r="I25" i="14" s="1"/>
  <c r="I24" i="14"/>
  <c r="F24" i="14"/>
  <c r="F23" i="14"/>
  <c r="I23" i="14" s="1"/>
  <c r="I22" i="14"/>
  <c r="F22" i="14"/>
  <c r="F21" i="14"/>
  <c r="I21" i="14" s="1"/>
  <c r="F20" i="14"/>
  <c r="I20" i="14" s="1"/>
  <c r="F19" i="14"/>
  <c r="I19" i="14" s="1"/>
  <c r="I18" i="14"/>
  <c r="I17" i="14" s="1"/>
  <c r="F18" i="14"/>
  <c r="F17" i="14" s="1"/>
  <c r="H17" i="14"/>
  <c r="G17" i="14"/>
  <c r="E17" i="14"/>
  <c r="D17" i="14"/>
  <c r="F16" i="14"/>
  <c r="I16" i="14" s="1"/>
  <c r="F15" i="14"/>
  <c r="I15" i="14" s="1"/>
  <c r="I14" i="14"/>
  <c r="F14" i="14"/>
  <c r="F13" i="14"/>
  <c r="I13" i="14" s="1"/>
  <c r="I12" i="14"/>
  <c r="F12" i="14"/>
  <c r="F11" i="14"/>
  <c r="I11" i="14" s="1"/>
  <c r="F10" i="14"/>
  <c r="F9" i="14" s="1"/>
  <c r="H9" i="14"/>
  <c r="H81" i="14" s="1"/>
  <c r="G9" i="14"/>
  <c r="G81" i="14" s="1"/>
  <c r="E9" i="14"/>
  <c r="E81" i="14" s="1"/>
  <c r="D9" i="14"/>
  <c r="D81" i="14" s="1"/>
  <c r="I73" i="14" l="1"/>
  <c r="I27" i="14"/>
  <c r="I37" i="14"/>
  <c r="I49" i="14"/>
  <c r="I47" i="14" s="1"/>
  <c r="I64" i="14"/>
  <c r="I61" i="14" s="1"/>
  <c r="F37" i="14"/>
  <c r="F81" i="14" s="1"/>
  <c r="F57" i="14"/>
  <c r="I10" i="14"/>
  <c r="I9" i="14" s="1"/>
  <c r="G59" i="5"/>
  <c r="G52" i="5"/>
  <c r="G46" i="5"/>
  <c r="G42" i="5"/>
  <c r="G32" i="5"/>
  <c r="G28" i="5"/>
  <c r="G18" i="5"/>
  <c r="G15" i="5"/>
  <c r="G7" i="5"/>
  <c r="I81" i="14" l="1"/>
  <c r="G25" i="5"/>
  <c r="G62" i="5"/>
  <c r="G64" i="5" l="1"/>
</calcChain>
</file>

<file path=xl/sharedStrings.xml><?xml version="1.0" encoding="utf-8"?>
<sst xmlns="http://schemas.openxmlformats.org/spreadsheetml/2006/main" count="146" uniqueCount="124">
  <si>
    <t>Estado de Actividades</t>
  </si>
  <si>
    <t>Activos Intangibles</t>
  </si>
  <si>
    <t>Aportaciones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</si>
  <si>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</si>
  <si>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</si>
  <si>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</si>
  <si>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</si>
  <si>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</si>
  <si>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</si>
  <si>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</si>
  <si>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</si>
  <si>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</si>
  <si>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</si>
  <si>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</si>
  <si>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</si>
  <si>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</si>
  <si>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</si>
  <si>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</si>
  <si>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</si>
  <si>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</si>
  <si>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</si>
  <si>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</si>
  <si>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</si>
  <si>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</si>
  <si>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</si>
  <si>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</si>
  <si>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</si>
  <si>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</si>
  <si>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</si>
  <si>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</si>
  <si>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</si>
  <si>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</si>
  <si>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</si>
  <si>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</si>
  <si>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</si>
  <si>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</si>
  <si>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</si>
  <si>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</si>
  <si>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</si>
  <si>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</si>
  <si>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</si>
  <si>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</si>
  <si>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</si>
  <si>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</si>
  <si>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</si>
  <si>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</si>
  <si>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</si>
  <si>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</si>
  <si>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</si>
  <si>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</si>
  <si>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</si>
  <si>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</si>
  <si>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</si>
  <si>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</si>
  <si>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</si>
  <si>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</si>
  <si>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</si>
  <si>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</si>
  <si>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</si>
  <si>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Modificado</t>
  </si>
  <si>
    <t>Devengado</t>
  </si>
  <si>
    <t>Estado Analítico del Ejercicio del Presupuesto de Egresos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</si>
  <si>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</si>
  <si>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</si>
  <si>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</si>
  <si>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</si>
  <si>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</si>
  <si>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</si>
  <si>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</si>
  <si>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</si>
  <si>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Clasificación por Objeto del Gasto (Capítulo y Concepto)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</si>
  <si>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</si>
  <si>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</si>
  <si>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</si>
  <si>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</si>
  <si>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</si>
  <si>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</si>
  <si>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</si>
  <si>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</si>
  <si>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</si>
  <si>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</si>
  <si>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</si>
  <si>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</si>
  <si>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</si>
  <si>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</si>
  <si>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</si>
  <si>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</si>
  <si>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</si>
  <si>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</si>
  <si>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</si>
  <si>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</si>
  <si>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</si>
  <si>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</si>
  <si>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</si>
  <si>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</si>
  <si>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</si>
  <si>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a Fideicomisos, Mandatos y Otros Análogos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</si>
  <si>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</si>
  <si>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</si>
  <si>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</si>
  <si>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</si>
  <si>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</si>
  <si>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</si>
  <si>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</si>
  <si>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</si>
  <si>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</si>
  <si>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</si>
  <si>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</si>
  <si>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</si>
  <si>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</si>
  <si>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</si>
  <si>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</si>
  <si>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</si>
  <si>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</si>
  <si>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</si>
  <si>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</si>
  <si>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</si>
  <si>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</si>
  <si>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Deuda Pública</t>
  </si>
  <si>
    <t>Amortización de la Deuda Pública</t>
  </si>
  <si>
    <t>Adeudos de Ejercicios Fiscales Anteriores (Adefas)</t>
  </si>
  <si>
    <t>MUNICIPIO DE XICOTEPEC PUEBLA</t>
  </si>
  <si>
    <t>Del 1 de enero al 30 de septiembre de 2020 y 2019</t>
  </si>
  <si>
    <t>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</si>
</sst>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4" fillId="0" borderId="0" xfId="0" applyFont="1"/>
    <xf numFmtId="2" fontId="6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Alignment="1">
      <alignment horizontal="justify" vertical="center" wrapText="1"/>
    </xf>
    <xf numFmtId="2" fontId="7" fillId="0" borderId="0" xfId="1" applyNumberFormat="1" applyFont="1" applyAlignment="1">
      <alignment vertical="center" wrapText="1"/>
    </xf>
    <xf numFmtId="2" fontId="5" fillId="0" borderId="4" xfId="1" applyNumberFormat="1" applyFont="1" applyBorder="1" applyAlignment="1">
      <alignment horizontal="right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right" vertical="center" wrapText="1"/>
    </xf>
    <xf numFmtId="2" fontId="6" fillId="0" borderId="7" xfId="1" applyNumberFormat="1" applyFont="1" applyBorder="1" applyAlignment="1">
      <alignment horizontal="right" vertical="center" wrapText="1"/>
    </xf>
    <xf numFmtId="2" fontId="7" fillId="0" borderId="0" xfId="1" applyNumberFormat="1" applyFont="1"/>
    <xf numFmtId="2" fontId="0" fillId="0" borderId="0" xfId="0" applyNumberFormat="1"/>
    <xf numFmtId="2" fontId="8" fillId="2" borderId="7" xfId="0" applyNumberFormat="1" applyFont="1" applyFill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justify" vertical="center" wrapText="1"/>
    </xf>
    <xf numFmtId="2" fontId="9" fillId="0" borderId="4" xfId="0" applyNumberFormat="1" applyFont="1" applyBorder="1" applyAlignment="1">
      <alignment horizontal="justify" vertical="center" wrapText="1"/>
    </xf>
    <xf numFmtId="2" fontId="9" fillId="0" borderId="5" xfId="0" applyNumberFormat="1" applyFont="1" applyBorder="1" applyAlignment="1">
      <alignment horizontal="justify" vertical="center" wrapText="1"/>
    </xf>
    <xf numFmtId="2" fontId="9" fillId="0" borderId="7" xfId="0" applyNumberFormat="1" applyFont="1" applyBorder="1" applyAlignment="1">
      <alignment horizontal="justify" vertical="center" wrapText="1"/>
    </xf>
    <xf numFmtId="4" fontId="5" fillId="0" borderId="0" xfId="2" applyNumberFormat="1" applyFont="1" applyAlignment="1">
      <alignment horizontal="right" vertical="center" wrapText="1"/>
    </xf>
    <xf numFmtId="4" fontId="5" fillId="0" borderId="4" xfId="2" applyNumberFormat="1" applyFont="1" applyBorder="1" applyAlignment="1">
      <alignment horizontal="right" vertical="center" wrapText="1"/>
    </xf>
    <xf numFmtId="4" fontId="6" fillId="0" borderId="0" xfId="1" applyNumberFormat="1" applyFont="1" applyAlignment="1">
      <alignment horizontal="right" vertical="center" wrapText="1"/>
    </xf>
    <xf numFmtId="4" fontId="6" fillId="0" borderId="4" xfId="1" applyNumberFormat="1" applyFont="1" applyBorder="1" applyAlignment="1">
      <alignment horizontal="right" vertical="center" wrapText="1"/>
    </xf>
    <xf numFmtId="4" fontId="5" fillId="0" borderId="0" xfId="1" applyNumberFormat="1" applyFont="1" applyAlignment="1">
      <alignment horizontal="right" vertical="center" wrapText="1"/>
    </xf>
    <xf numFmtId="4" fontId="5" fillId="0" borderId="4" xfId="1" applyNumberFormat="1" applyFont="1" applyBorder="1" applyAlignment="1">
      <alignment horizontal="right" vertical="center" wrapText="1"/>
    </xf>
    <xf numFmtId="4" fontId="7" fillId="0" borderId="0" xfId="1" applyNumberFormat="1" applyFont="1" applyAlignment="1">
      <alignment vertical="center" wrapText="1"/>
    </xf>
    <xf numFmtId="4" fontId="8" fillId="4" borderId="13" xfId="0" applyNumberFormat="1" applyFont="1" applyFill="1" applyBorder="1" applyAlignment="1">
      <alignment horizontal="right" vertical="center" wrapText="1"/>
    </xf>
    <xf numFmtId="4" fontId="9" fillId="4" borderId="4" xfId="0" applyNumberFormat="1" applyFont="1" applyFill="1" applyBorder="1" applyAlignment="1">
      <alignment horizontal="right" vertical="center" wrapText="1"/>
    </xf>
    <xf numFmtId="4" fontId="8" fillId="4" borderId="4" xfId="0" applyNumberFormat="1" applyFont="1" applyFill="1" applyBorder="1" applyAlignment="1">
      <alignment horizontal="right" vertical="center" wrapText="1"/>
    </xf>
    <xf numFmtId="0" fontId="5" fillId="0" borderId="0" xfId="1" applyNumberFormat="1" applyFont="1" applyAlignment="1">
      <alignment horizontal="center" vertical="center" wrapText="1"/>
    </xf>
    <xf numFmtId="0" fontId="5" fillId="0" borderId="4" xfId="1" applyNumberFormat="1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4" fontId="8" fillId="4" borderId="14" xfId="0" applyNumberFormat="1" applyFont="1" applyFill="1" applyBorder="1" applyAlignment="1">
      <alignment horizontal="right" vertical="center" wrapText="1"/>
    </xf>
    <xf numFmtId="4" fontId="9" fillId="4" borderId="18" xfId="0" applyNumberFormat="1" applyFont="1" applyFill="1" applyBorder="1" applyAlignment="1">
      <alignment horizontal="right" vertical="center" wrapText="1"/>
    </xf>
    <xf numFmtId="4" fontId="8" fillId="4" borderId="18" xfId="0" applyNumberFormat="1" applyFont="1" applyFill="1" applyBorder="1" applyAlignment="1">
      <alignment horizontal="right" vertical="center" wrapText="1"/>
    </xf>
    <xf numFmtId="4" fontId="9" fillId="4" borderId="19" xfId="0" applyNumberFormat="1" applyFont="1" applyFill="1" applyBorder="1" applyAlignment="1">
      <alignment horizontal="right" vertical="center" wrapText="1"/>
    </xf>
    <xf numFmtId="2" fontId="6" fillId="0" borderId="0" xfId="1" applyNumberFormat="1" applyFont="1" applyAlignment="1">
      <alignment horizontal="center" vertical="center" wrapText="1"/>
    </xf>
    <xf numFmtId="2" fontId="5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6" fillId="0" borderId="0" xfId="1" applyNumberFormat="1" applyFont="1" applyAlignment="1">
      <alignment horizontal="justify" vertical="center" wrapText="1"/>
    </xf>
    <xf numFmtId="2" fontId="6" fillId="0" borderId="3" xfId="1" applyNumberFormat="1" applyFont="1" applyBorder="1" applyAlignment="1">
      <alignment horizontal="justify" vertical="center" wrapText="1"/>
    </xf>
    <xf numFmtId="2" fontId="6" fillId="0" borderId="0" xfId="1" applyNumberFormat="1" applyFont="1" applyBorder="1" applyAlignment="1">
      <alignment horizontal="justify" vertical="center" wrapText="1"/>
    </xf>
    <xf numFmtId="2" fontId="5" fillId="0" borderId="3" xfId="1" applyNumberFormat="1" applyFont="1" applyBorder="1" applyAlignment="1">
      <alignment horizontal="left" vertical="center" wrapText="1"/>
    </xf>
    <xf numFmtId="2" fontId="5" fillId="0" borderId="0" xfId="1" applyNumberFormat="1" applyFont="1" applyBorder="1" applyAlignment="1">
      <alignment horizontal="left" vertical="center" wrapText="1"/>
    </xf>
    <xf numFmtId="2" fontId="3" fillId="0" borderId="0" xfId="1" applyNumberFormat="1" applyFont="1" applyAlignment="1">
      <alignment horizontal="justify" vertical="center" wrapText="1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2" xfId="1" applyNumberFormat="1" applyFont="1" applyFill="1" applyBorder="1" applyAlignment="1">
      <alignment horizontal="center" vertical="center"/>
    </xf>
    <xf numFmtId="2" fontId="5" fillId="2" borderId="8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 wrapText="1"/>
    </xf>
    <xf numFmtId="2" fontId="5" fillId="2" borderId="0" xfId="1" applyNumberFormat="1" applyFont="1" applyFill="1" applyBorder="1" applyAlignment="1">
      <alignment horizontal="center" vertical="center" wrapText="1"/>
    </xf>
    <xf numFmtId="2" fontId="5" fillId="2" borderId="9" xfId="1" applyNumberFormat="1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 wrapText="1"/>
    </xf>
    <xf numFmtId="2" fontId="5" fillId="2" borderId="6" xfId="1" applyNumberFormat="1" applyFont="1" applyFill="1" applyBorder="1" applyAlignment="1">
      <alignment horizontal="center" vertical="center" wrapText="1"/>
    </xf>
    <xf numFmtId="2" fontId="5" fillId="2" borderId="10" xfId="1" applyNumberFormat="1" applyFont="1" applyFill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justify" vertical="center" wrapText="1"/>
    </xf>
    <xf numFmtId="2" fontId="8" fillId="0" borderId="9" xfId="0" applyNumberFormat="1" applyFont="1" applyBorder="1" applyAlignment="1">
      <alignment horizontal="justify" vertical="center" wrapText="1"/>
    </xf>
    <xf numFmtId="2" fontId="8" fillId="4" borderId="11" xfId="0" applyNumberFormat="1" applyFont="1" applyFill="1" applyBorder="1" applyAlignment="1">
      <alignment horizontal="center" vertical="center" wrapText="1"/>
    </xf>
    <xf numFmtId="2" fontId="8" fillId="4" borderId="17" xfId="0" applyNumberFormat="1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center" vertical="center"/>
    </xf>
    <xf numFmtId="2" fontId="8" fillId="3" borderId="2" xfId="0" applyNumberFormat="1" applyFont="1" applyFill="1" applyBorder="1" applyAlignment="1">
      <alignment horizontal="center" vertical="center"/>
    </xf>
    <xf numFmtId="2" fontId="8" fillId="3" borderId="8" xfId="0" applyNumberFormat="1" applyFont="1" applyFill="1" applyBorder="1" applyAlignment="1">
      <alignment horizontal="center" vertical="center"/>
    </xf>
    <xf numFmtId="2" fontId="8" fillId="3" borderId="3" xfId="0" applyNumberFormat="1" applyFont="1" applyFill="1" applyBorder="1" applyAlignment="1">
      <alignment horizontal="center" vertical="center"/>
    </xf>
    <xf numFmtId="2" fontId="8" fillId="3" borderId="0" xfId="0" applyNumberFormat="1" applyFont="1" applyFill="1" applyAlignment="1">
      <alignment horizontal="center" vertical="center"/>
    </xf>
    <xf numFmtId="2" fontId="8" fillId="3" borderId="9" xfId="0" applyNumberFormat="1" applyFont="1" applyFill="1" applyBorder="1" applyAlignment="1">
      <alignment horizontal="center" vertical="center"/>
    </xf>
    <xf numFmtId="2" fontId="8" fillId="3" borderId="5" xfId="0" applyNumberFormat="1" applyFont="1" applyFill="1" applyBorder="1" applyAlignment="1">
      <alignment horizontal="center" vertical="center"/>
    </xf>
    <xf numFmtId="2" fontId="8" fillId="3" borderId="6" xfId="0" applyNumberFormat="1" applyFont="1" applyFill="1" applyBorder="1" applyAlignment="1">
      <alignment horizontal="center" vertical="center"/>
    </xf>
    <xf numFmtId="2" fontId="8" fillId="3" borderId="10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8" fillId="2" borderId="8" xfId="0" applyNumberFormat="1" applyFont="1" applyFill="1" applyBorder="1" applyAlignment="1">
      <alignment horizontal="center" vertical="center"/>
    </xf>
    <xf numFmtId="2" fontId="8" fillId="2" borderId="3" xfId="0" applyNumberFormat="1" applyFont="1" applyFill="1" applyBorder="1" applyAlignment="1">
      <alignment horizontal="center" vertical="center"/>
    </xf>
    <xf numFmtId="2" fontId="8" fillId="2" borderId="9" xfId="0" applyNumberFormat="1" applyFont="1" applyFill="1" applyBorder="1" applyAlignment="1">
      <alignment horizontal="center" vertical="center"/>
    </xf>
    <xf numFmtId="2" fontId="8" fillId="2" borderId="5" xfId="0" applyNumberFormat="1" applyFont="1" applyFill="1" applyBorder="1" applyAlignment="1">
      <alignment horizontal="center" vertical="center"/>
    </xf>
    <xf numFmtId="2" fontId="8" fillId="2" borderId="10" xfId="0" applyNumberFormat="1" applyFont="1" applyFill="1" applyBorder="1" applyAlignment="1">
      <alignment horizontal="center" vertical="center"/>
    </xf>
    <xf numFmtId="2" fontId="8" fillId="2" borderId="15" xfId="0" applyNumberFormat="1" applyFont="1" applyFill="1" applyBorder="1" applyAlignment="1">
      <alignment horizontal="center" vertical="center" wrapText="1"/>
    </xf>
    <xf numFmtId="2" fontId="8" fillId="2" borderId="12" xfId="0" applyNumberFormat="1" applyFont="1" applyFill="1" applyBorder="1" applyAlignment="1">
      <alignment horizontal="center" vertical="center" wrapText="1"/>
    </xf>
    <xf numFmtId="2" fontId="8" fillId="2" borderId="13" xfId="0" applyNumberFormat="1" applyFont="1" applyFill="1" applyBorder="1" applyAlignment="1">
      <alignment horizontal="center" vertical="center" wrapText="1"/>
    </xf>
    <xf numFmtId="2" fontId="8" fillId="2" borderId="14" xfId="0" applyNumberFormat="1" applyFont="1" applyFill="1" applyBorder="1" applyAlignment="1">
      <alignment horizontal="center" vertical="center" wrapText="1"/>
    </xf>
    <xf numFmtId="2" fontId="8" fillId="2" borderId="16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justify" vertical="center" wrapText="1"/>
    </xf>
    <xf numFmtId="2" fontId="8" fillId="0" borderId="8" xfId="0" applyNumberFormat="1" applyFont="1" applyBorder="1" applyAlignment="1">
      <alignment horizontal="justify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1.5703125" style="2" bestFit="1" customWidth="1"/>
    <col min="8" max="8" width="11.85546875" style="2" bestFit="1" customWidth="1"/>
    <col min="9" max="16384" width="11.42578125" style="2"/>
  </cols>
  <sheetData>
    <row r="1" spans="2:8" ht="9.9499999999999993" customHeight="1" thickBot="1">
      <c r="B1" s="1"/>
    </row>
    <row r="2" spans="2:8" ht="9.9499999999999993" customHeight="1">
      <c r="B2" s="45" t="s">
        <v>121</v>
      </c>
      <c r="C2" s="46"/>
      <c r="D2" s="46"/>
      <c r="E2" s="46"/>
      <c r="F2" s="46"/>
      <c r="G2" s="46"/>
      <c r="H2" s="47"/>
    </row>
    <row r="3" spans="2:8" ht="9.9499999999999993" customHeight="1">
      <c r="B3" s="48" t="s">
        <v>0</v>
      </c>
      <c r="C3" s="49"/>
      <c r="D3" s="49"/>
      <c r="E3" s="49"/>
      <c r="F3" s="49"/>
      <c r="G3" s="49"/>
      <c r="H3" s="50"/>
    </row>
    <row r="4" spans="2:8" ht="9.9499999999999993" customHeight="1" thickBot="1">
      <c r="B4" s="51" t="s">
        <v>122</v>
      </c>
      <c r="C4" s="52"/>
      <c r="D4" s="52"/>
      <c r="E4" s="52"/>
      <c r="F4" s="52"/>
      <c r="G4" s="52"/>
      <c r="H4" s="53"/>
    </row>
    <row r="5" spans="2:8" ht="9.9499999999999993" customHeight="1">
      <c r="B5" s="3"/>
      <c r="C5" s="4"/>
      <c r="D5" s="4"/>
      <c r="E5" s="4"/>
      <c r="F5" s="4"/>
      <c r="G5" s="29">
        <v>2020</v>
      </c>
      <c r="H5" s="30">
        <v>2019</v>
      </c>
    </row>
    <row r="6" spans="2:8" ht="9.9499999999999993" customHeight="1">
      <c r="B6" s="42" t="s">
        <v>3</v>
      </c>
      <c r="C6" s="43"/>
      <c r="D6" s="43"/>
      <c r="E6" s="43"/>
      <c r="F6" s="5"/>
      <c r="G6" s="5"/>
      <c r="H6" s="6"/>
    </row>
    <row r="7" spans="2:8" ht="9.9499999999999993" customHeight="1">
      <c r="B7" s="37" t="s">
        <v>4</v>
      </c>
      <c r="C7" s="38"/>
      <c r="D7" s="38"/>
      <c r="E7" s="38"/>
      <c r="F7" s="5"/>
      <c r="G7" s="19">
        <f>+G8+G9+G10+G11+G12+G13+G14</f>
        <v>16090951.23</v>
      </c>
      <c r="H7" s="20">
        <v>27659100.550000001</v>
      </c>
    </row>
    <row r="8" spans="2:8" ht="9.9499999999999993" customHeight="1">
      <c r="B8" s="3"/>
      <c r="C8" s="39" t="s">
        <v>5</v>
      </c>
      <c r="D8" s="39"/>
      <c r="E8" s="39"/>
      <c r="F8" s="5"/>
      <c r="G8" s="21">
        <v>4925043</v>
      </c>
      <c r="H8" s="22">
        <v>7265699</v>
      </c>
    </row>
    <row r="9" spans="2:8" ht="9.9499999999999993" customHeight="1">
      <c r="B9" s="3"/>
      <c r="C9" s="39" t="s">
        <v>6</v>
      </c>
      <c r="D9" s="39"/>
      <c r="E9" s="39"/>
      <c r="F9" s="5"/>
      <c r="G9" s="21">
        <v>0</v>
      </c>
      <c r="H9" s="22">
        <v>0</v>
      </c>
    </row>
    <row r="10" spans="2:8" ht="9.9499999999999993" customHeight="1">
      <c r="B10" s="3"/>
      <c r="C10" s="39" t="s">
        <v>7</v>
      </c>
      <c r="D10" s="39"/>
      <c r="E10" s="39"/>
      <c r="F10" s="5"/>
      <c r="G10" s="21">
        <v>0</v>
      </c>
      <c r="H10" s="22">
        <v>0</v>
      </c>
    </row>
    <row r="11" spans="2:8" ht="9.9499999999999993" customHeight="1">
      <c r="B11" s="3"/>
      <c r="C11" s="39" t="s">
        <v>8</v>
      </c>
      <c r="D11" s="39"/>
      <c r="E11" s="39"/>
      <c r="F11" s="5"/>
      <c r="G11" s="21">
        <v>9972246.0800000001</v>
      </c>
      <c r="H11" s="22">
        <v>15337308.42</v>
      </c>
    </row>
    <row r="12" spans="2:8" ht="9.9499999999999993" customHeight="1">
      <c r="B12" s="3"/>
      <c r="C12" s="39" t="s">
        <v>9</v>
      </c>
      <c r="D12" s="39"/>
      <c r="E12" s="39"/>
      <c r="F12" s="5"/>
      <c r="G12" s="21">
        <v>752932.92</v>
      </c>
      <c r="H12" s="22">
        <v>2686790.17</v>
      </c>
    </row>
    <row r="13" spans="2:8" ht="9.9499999999999993" customHeight="1">
      <c r="B13" s="7"/>
      <c r="C13" s="44" t="s">
        <v>10</v>
      </c>
      <c r="D13" s="39"/>
      <c r="E13" s="39"/>
      <c r="F13" s="5"/>
      <c r="G13" s="21">
        <v>440729.23</v>
      </c>
      <c r="H13" s="22">
        <v>2369302.96</v>
      </c>
    </row>
    <row r="14" spans="2:8" ht="9.9499999999999993" customHeight="1">
      <c r="B14" s="3"/>
      <c r="C14" s="39" t="s">
        <v>11</v>
      </c>
      <c r="D14" s="39"/>
      <c r="E14" s="39"/>
      <c r="F14" s="5"/>
      <c r="G14" s="21">
        <v>0</v>
      </c>
      <c r="H14" s="22">
        <v>0</v>
      </c>
    </row>
    <row r="15" spans="2:8" ht="14.25">
      <c r="B15" s="37" t="s">
        <v>12</v>
      </c>
      <c r="C15" s="38"/>
      <c r="D15" s="38"/>
      <c r="E15" s="38"/>
      <c r="F15" s="5"/>
      <c r="G15" s="23">
        <f>+G16+G17</f>
        <v>175106691.97</v>
      </c>
      <c r="H15" s="24">
        <v>255478627.36000001</v>
      </c>
    </row>
    <row r="16" spans="2:8" ht="14.25">
      <c r="B16" s="3"/>
      <c r="C16" s="39" t="s">
        <v>13</v>
      </c>
      <c r="D16" s="39"/>
      <c r="E16" s="39"/>
      <c r="F16" s="5"/>
      <c r="G16" s="21">
        <v>175106691.97</v>
      </c>
      <c r="H16" s="22">
        <v>253628627.36000001</v>
      </c>
    </row>
    <row r="17" spans="2:8" ht="9.9499999999999993" customHeight="1">
      <c r="B17" s="3"/>
      <c r="C17" s="39" t="s">
        <v>14</v>
      </c>
      <c r="D17" s="39"/>
      <c r="E17" s="39"/>
      <c r="F17" s="5"/>
      <c r="G17" s="21">
        <v>0</v>
      </c>
      <c r="H17" s="22">
        <v>1850000</v>
      </c>
    </row>
    <row r="18" spans="2:8" ht="9.9499999999999993" customHeight="1">
      <c r="B18" s="37" t="s">
        <v>15</v>
      </c>
      <c r="C18" s="38"/>
      <c r="D18" s="38"/>
      <c r="E18" s="38"/>
      <c r="F18" s="5"/>
      <c r="G18" s="23">
        <f>+G19+G20+G21+G22+G23</f>
        <v>0</v>
      </c>
      <c r="H18" s="24">
        <v>0</v>
      </c>
    </row>
    <row r="19" spans="2:8" ht="9.9499999999999993" customHeight="1">
      <c r="B19" s="3"/>
      <c r="C19" s="39" t="s">
        <v>16</v>
      </c>
      <c r="D19" s="39"/>
      <c r="E19" s="39"/>
      <c r="F19" s="5"/>
      <c r="G19" s="21">
        <v>0</v>
      </c>
      <c r="H19" s="22">
        <v>0</v>
      </c>
    </row>
    <row r="20" spans="2:8" ht="9.9499999999999993" customHeight="1">
      <c r="B20" s="3"/>
      <c r="C20" s="39" t="s">
        <v>17</v>
      </c>
      <c r="D20" s="39"/>
      <c r="E20" s="39"/>
      <c r="F20" s="5"/>
      <c r="G20" s="21">
        <v>0</v>
      </c>
      <c r="H20" s="22">
        <v>0</v>
      </c>
    </row>
    <row r="21" spans="2:8" ht="9.9499999999999993" customHeight="1">
      <c r="B21" s="3"/>
      <c r="C21" s="39" t="s">
        <v>18</v>
      </c>
      <c r="D21" s="39"/>
      <c r="E21" s="39"/>
      <c r="F21" s="5"/>
      <c r="G21" s="21">
        <v>0</v>
      </c>
      <c r="H21" s="22">
        <v>0</v>
      </c>
    </row>
    <row r="22" spans="2:8" ht="9.9499999999999993" customHeight="1">
      <c r="B22" s="3"/>
      <c r="C22" s="39" t="s">
        <v>19</v>
      </c>
      <c r="D22" s="39"/>
      <c r="E22" s="39"/>
      <c r="F22" s="5"/>
      <c r="G22" s="21">
        <v>0</v>
      </c>
      <c r="H22" s="22">
        <v>0</v>
      </c>
    </row>
    <row r="23" spans="2:8" ht="9.9499999999999993" customHeight="1">
      <c r="B23" s="3"/>
      <c r="C23" s="39" t="s">
        <v>20</v>
      </c>
      <c r="D23" s="39"/>
      <c r="E23" s="39"/>
      <c r="F23" s="5"/>
      <c r="G23" s="21">
        <v>0</v>
      </c>
      <c r="H23" s="22">
        <v>0</v>
      </c>
    </row>
    <row r="24" spans="2:8" ht="9.9499999999999993" customHeight="1">
      <c r="B24" s="3"/>
      <c r="C24" s="5"/>
      <c r="D24" s="5"/>
      <c r="E24" s="5"/>
      <c r="F24" s="5"/>
      <c r="G24" s="25"/>
      <c r="H24" s="22"/>
    </row>
    <row r="25" spans="2:8" ht="9.9499999999999993" customHeight="1">
      <c r="B25" s="37" t="s">
        <v>21</v>
      </c>
      <c r="C25" s="38"/>
      <c r="D25" s="38"/>
      <c r="E25" s="38"/>
      <c r="F25" s="5"/>
      <c r="G25" s="23">
        <f>+G7+G15+G18</f>
        <v>191197643.19999999</v>
      </c>
      <c r="H25" s="24">
        <v>283137727.91000003</v>
      </c>
    </row>
    <row r="26" spans="2:8" ht="9.9499999999999993" customHeight="1">
      <c r="B26" s="3"/>
      <c r="C26" s="5"/>
      <c r="D26" s="5"/>
      <c r="E26" s="5"/>
      <c r="F26" s="5"/>
      <c r="G26" s="25"/>
      <c r="H26" s="22"/>
    </row>
    <row r="27" spans="2:8" ht="9.9499999999999993" customHeight="1">
      <c r="B27" s="42" t="s">
        <v>22</v>
      </c>
      <c r="C27" s="43"/>
      <c r="D27" s="43"/>
      <c r="E27" s="43"/>
      <c r="F27" s="5"/>
      <c r="G27" s="25"/>
      <c r="H27" s="22"/>
    </row>
    <row r="28" spans="2:8" ht="9.9499999999999993" customHeight="1">
      <c r="B28" s="37" t="s">
        <v>23</v>
      </c>
      <c r="C28" s="38"/>
      <c r="D28" s="38"/>
      <c r="E28" s="38"/>
      <c r="F28" s="5"/>
      <c r="G28" s="23">
        <f>+G29+G30+G31</f>
        <v>82284892.530000001</v>
      </c>
      <c r="H28" s="24">
        <v>121266068.27</v>
      </c>
    </row>
    <row r="29" spans="2:8" ht="9.9499999999999993" customHeight="1">
      <c r="B29" s="3"/>
      <c r="C29" s="39" t="s">
        <v>24</v>
      </c>
      <c r="D29" s="39"/>
      <c r="E29" s="39"/>
      <c r="F29" s="5"/>
      <c r="G29" s="21">
        <v>41340240.859999999</v>
      </c>
      <c r="H29" s="22">
        <v>55783674.619999997</v>
      </c>
    </row>
    <row r="30" spans="2:8" ht="9.9499999999999993" customHeight="1">
      <c r="B30" s="3"/>
      <c r="C30" s="39" t="s">
        <v>25</v>
      </c>
      <c r="D30" s="39"/>
      <c r="E30" s="39"/>
      <c r="F30" s="5"/>
      <c r="G30" s="21">
        <v>17777868.82</v>
      </c>
      <c r="H30" s="22">
        <v>21433150.780000001</v>
      </c>
    </row>
    <row r="31" spans="2:8" ht="9.9499999999999993" customHeight="1">
      <c r="B31" s="3"/>
      <c r="C31" s="39" t="s">
        <v>26</v>
      </c>
      <c r="D31" s="39"/>
      <c r="E31" s="39"/>
      <c r="F31" s="5"/>
      <c r="G31" s="21">
        <v>23166782.850000001</v>
      </c>
      <c r="H31" s="22">
        <v>44049242.869999997</v>
      </c>
    </row>
    <row r="32" spans="2:8" ht="9.9499999999999993" customHeight="1">
      <c r="B32" s="37" t="s">
        <v>27</v>
      </c>
      <c r="C32" s="38"/>
      <c r="D32" s="38"/>
      <c r="E32" s="38"/>
      <c r="F32" s="5"/>
      <c r="G32" s="23">
        <f>+G33+G34+G35+G36+G37+G38+G39+G40+G41</f>
        <v>5153201.96</v>
      </c>
      <c r="H32" s="24">
        <v>8302552.0099999998</v>
      </c>
    </row>
    <row r="33" spans="2:8" ht="9.9499999999999993" customHeight="1">
      <c r="B33" s="3"/>
      <c r="C33" s="39" t="s">
        <v>28</v>
      </c>
      <c r="D33" s="39"/>
      <c r="E33" s="39"/>
      <c r="F33" s="5"/>
      <c r="G33" s="21">
        <v>0</v>
      </c>
      <c r="H33" s="22">
        <v>0</v>
      </c>
    </row>
    <row r="34" spans="2:8" ht="9.9499999999999993" customHeight="1">
      <c r="B34" s="3"/>
      <c r="C34" s="39" t="s">
        <v>29</v>
      </c>
      <c r="D34" s="39"/>
      <c r="E34" s="39"/>
      <c r="F34" s="5"/>
      <c r="G34" s="21">
        <v>0</v>
      </c>
      <c r="H34" s="22">
        <v>567888.30000000005</v>
      </c>
    </row>
    <row r="35" spans="2:8" ht="9.9499999999999993" customHeight="1">
      <c r="B35" s="3"/>
      <c r="C35" s="39" t="s">
        <v>30</v>
      </c>
      <c r="D35" s="39"/>
      <c r="E35" s="39"/>
      <c r="F35" s="5"/>
      <c r="G35" s="21">
        <v>789820</v>
      </c>
      <c r="H35" s="22">
        <v>830996</v>
      </c>
    </row>
    <row r="36" spans="2:8" ht="9.9499999999999993" customHeight="1">
      <c r="B36" s="3"/>
      <c r="C36" s="39" t="s">
        <v>31</v>
      </c>
      <c r="D36" s="39"/>
      <c r="E36" s="39"/>
      <c r="F36" s="5"/>
      <c r="G36" s="21">
        <v>3050091.96</v>
      </c>
      <c r="H36" s="22">
        <v>5296042.71</v>
      </c>
    </row>
    <row r="37" spans="2:8" ht="9.9499999999999993" customHeight="1">
      <c r="B37" s="3"/>
      <c r="C37" s="39" t="s">
        <v>32</v>
      </c>
      <c r="D37" s="39"/>
      <c r="E37" s="39"/>
      <c r="F37" s="5"/>
      <c r="G37" s="21">
        <v>1078290</v>
      </c>
      <c r="H37" s="22">
        <v>1482625</v>
      </c>
    </row>
    <row r="38" spans="2:8" ht="9.9499999999999993" customHeight="1">
      <c r="B38" s="3"/>
      <c r="C38" s="39" t="s">
        <v>33</v>
      </c>
      <c r="D38" s="39"/>
      <c r="E38" s="39"/>
      <c r="F38" s="5"/>
      <c r="G38" s="21">
        <v>0</v>
      </c>
      <c r="H38" s="22">
        <v>0</v>
      </c>
    </row>
    <row r="39" spans="2:8" ht="9.9499999999999993" customHeight="1">
      <c r="B39" s="3"/>
      <c r="C39" s="39" t="s">
        <v>34</v>
      </c>
      <c r="D39" s="39"/>
      <c r="E39" s="39"/>
      <c r="F39" s="5"/>
      <c r="G39" s="21">
        <v>0</v>
      </c>
      <c r="H39" s="22">
        <v>0</v>
      </c>
    </row>
    <row r="40" spans="2:8" ht="9.9499999999999993" customHeight="1">
      <c r="B40" s="3"/>
      <c r="C40" s="39" t="s">
        <v>35</v>
      </c>
      <c r="D40" s="39"/>
      <c r="E40" s="39"/>
      <c r="F40" s="5"/>
      <c r="G40" s="21">
        <v>235000</v>
      </c>
      <c r="H40" s="22">
        <v>125000</v>
      </c>
    </row>
    <row r="41" spans="2:8" ht="9.9499999999999993" customHeight="1">
      <c r="B41" s="3"/>
      <c r="C41" s="39" t="s">
        <v>36</v>
      </c>
      <c r="D41" s="39"/>
      <c r="E41" s="39"/>
      <c r="F41" s="5"/>
      <c r="G41" s="21">
        <v>0</v>
      </c>
      <c r="H41" s="22">
        <v>0</v>
      </c>
    </row>
    <row r="42" spans="2:8" ht="9.9499999999999993" customHeight="1">
      <c r="B42" s="37" t="s">
        <v>37</v>
      </c>
      <c r="C42" s="38"/>
      <c r="D42" s="38"/>
      <c r="E42" s="38"/>
      <c r="F42" s="5"/>
      <c r="G42" s="23">
        <f>+G43+G44+G45</f>
        <v>6013910.1100000003</v>
      </c>
      <c r="H42" s="24">
        <v>18690169.390000001</v>
      </c>
    </row>
    <row r="43" spans="2:8" ht="9.9499999999999993" customHeight="1">
      <c r="B43" s="3"/>
      <c r="C43" s="39" t="s">
        <v>38</v>
      </c>
      <c r="D43" s="39"/>
      <c r="E43" s="39"/>
      <c r="F43" s="5"/>
      <c r="G43" s="21">
        <v>0</v>
      </c>
      <c r="H43" s="22">
        <v>0</v>
      </c>
    </row>
    <row r="44" spans="2:8" ht="9.9499999999999993" customHeight="1">
      <c r="B44" s="3"/>
      <c r="C44" s="39" t="s">
        <v>2</v>
      </c>
      <c r="D44" s="39"/>
      <c r="E44" s="39"/>
      <c r="F44" s="5"/>
      <c r="G44" s="21">
        <v>0</v>
      </c>
      <c r="H44" s="22">
        <v>0</v>
      </c>
    </row>
    <row r="45" spans="2:8" ht="9.9499999999999993" customHeight="1">
      <c r="B45" s="3"/>
      <c r="C45" s="39" t="s">
        <v>39</v>
      </c>
      <c r="D45" s="39"/>
      <c r="E45" s="39"/>
      <c r="F45" s="5"/>
      <c r="G45" s="21">
        <v>6013910.1100000003</v>
      </c>
      <c r="H45" s="22">
        <v>18690169.390000001</v>
      </c>
    </row>
    <row r="46" spans="2:8" ht="9.9499999999999993" customHeight="1">
      <c r="B46" s="37" t="s">
        <v>40</v>
      </c>
      <c r="C46" s="38"/>
      <c r="D46" s="38"/>
      <c r="E46" s="38"/>
      <c r="F46" s="5"/>
      <c r="G46" s="23">
        <f>+G47+G48+G49+G50+G51</f>
        <v>3771745.78</v>
      </c>
      <c r="H46" s="24">
        <v>7133946.3899999997</v>
      </c>
    </row>
    <row r="47" spans="2:8" ht="9.9499999999999993" customHeight="1">
      <c r="B47" s="3"/>
      <c r="C47" s="39" t="s">
        <v>41</v>
      </c>
      <c r="D47" s="39"/>
      <c r="E47" s="39"/>
      <c r="F47" s="5"/>
      <c r="G47" s="21">
        <v>3771745.78</v>
      </c>
      <c r="H47" s="22">
        <v>7133946.3899999997</v>
      </c>
    </row>
    <row r="48" spans="2:8" ht="9.9499999999999993" customHeight="1">
      <c r="B48" s="3"/>
      <c r="C48" s="39" t="s">
        <v>42</v>
      </c>
      <c r="D48" s="39"/>
      <c r="E48" s="39"/>
      <c r="F48" s="5"/>
      <c r="G48" s="21">
        <v>0</v>
      </c>
      <c r="H48" s="22">
        <v>0</v>
      </c>
    </row>
    <row r="49" spans="2:8" ht="9.9499999999999993" customHeight="1">
      <c r="B49" s="3"/>
      <c r="C49" s="39" t="s">
        <v>43</v>
      </c>
      <c r="D49" s="39"/>
      <c r="E49" s="39"/>
      <c r="F49" s="5"/>
      <c r="G49" s="21">
        <v>0</v>
      </c>
      <c r="H49" s="22">
        <v>0</v>
      </c>
    </row>
    <row r="50" spans="2:8" ht="9.9499999999999993" customHeight="1">
      <c r="B50" s="3"/>
      <c r="C50" s="39" t="s">
        <v>44</v>
      </c>
      <c r="D50" s="39"/>
      <c r="E50" s="39"/>
      <c r="F50" s="5"/>
      <c r="G50" s="21">
        <v>0</v>
      </c>
      <c r="H50" s="22">
        <v>0</v>
      </c>
    </row>
    <row r="51" spans="2:8" ht="9.9499999999999993" customHeight="1">
      <c r="B51" s="3"/>
      <c r="C51" s="39" t="s">
        <v>45</v>
      </c>
      <c r="D51" s="39"/>
      <c r="E51" s="39"/>
      <c r="F51" s="5"/>
      <c r="G51" s="21">
        <v>0</v>
      </c>
      <c r="H51" s="22">
        <v>0</v>
      </c>
    </row>
    <row r="52" spans="2:8" ht="9.9499999999999993" customHeight="1">
      <c r="B52" s="37" t="s">
        <v>46</v>
      </c>
      <c r="C52" s="38"/>
      <c r="D52" s="38"/>
      <c r="E52" s="38"/>
      <c r="F52" s="5"/>
      <c r="G52" s="23">
        <f>+G53+G54+G55+G56+G57+G58</f>
        <v>0</v>
      </c>
      <c r="H52" s="24">
        <v>2418179.09</v>
      </c>
    </row>
    <row r="53" spans="2:8" ht="9.9499999999999993" customHeight="1">
      <c r="B53" s="3"/>
      <c r="C53" s="39" t="s">
        <v>47</v>
      </c>
      <c r="D53" s="39"/>
      <c r="E53" s="39"/>
      <c r="F53" s="5"/>
      <c r="G53" s="21">
        <v>0</v>
      </c>
      <c r="H53" s="22">
        <v>2418179.09</v>
      </c>
    </row>
    <row r="54" spans="2:8" ht="9.9499999999999993" customHeight="1">
      <c r="B54" s="3"/>
      <c r="C54" s="39" t="s">
        <v>48</v>
      </c>
      <c r="D54" s="39"/>
      <c r="E54" s="39"/>
      <c r="F54" s="5"/>
      <c r="G54" s="21">
        <v>0</v>
      </c>
      <c r="H54" s="22">
        <v>0</v>
      </c>
    </row>
    <row r="55" spans="2:8" ht="9.9499999999999993" customHeight="1">
      <c r="B55" s="3"/>
      <c r="C55" s="39" t="s">
        <v>49</v>
      </c>
      <c r="D55" s="39"/>
      <c r="E55" s="39"/>
      <c r="F55" s="5"/>
      <c r="G55" s="21">
        <v>0</v>
      </c>
      <c r="H55" s="22">
        <v>0</v>
      </c>
    </row>
    <row r="56" spans="2:8" ht="9.9499999999999993" customHeight="1">
      <c r="B56" s="3"/>
      <c r="C56" s="39" t="s">
        <v>50</v>
      </c>
      <c r="D56" s="39"/>
      <c r="E56" s="39"/>
      <c r="F56" s="5"/>
      <c r="G56" s="21">
        <v>0</v>
      </c>
      <c r="H56" s="22">
        <v>0</v>
      </c>
    </row>
    <row r="57" spans="2:8" ht="9.9499999999999993" customHeight="1">
      <c r="B57" s="3"/>
      <c r="C57" s="39" t="s">
        <v>51</v>
      </c>
      <c r="D57" s="39"/>
      <c r="E57" s="39"/>
      <c r="F57" s="5"/>
      <c r="G57" s="21">
        <v>0</v>
      </c>
      <c r="H57" s="22">
        <v>0</v>
      </c>
    </row>
    <row r="58" spans="2:8" ht="9.9499999999999993" customHeight="1">
      <c r="B58" s="3"/>
      <c r="C58" s="39" t="s">
        <v>52</v>
      </c>
      <c r="D58" s="39"/>
      <c r="E58" s="39"/>
      <c r="F58" s="5"/>
      <c r="G58" s="21">
        <v>0</v>
      </c>
      <c r="H58" s="22">
        <v>0</v>
      </c>
    </row>
    <row r="59" spans="2:8" ht="9.9499999999999993" customHeight="1">
      <c r="B59" s="37" t="s">
        <v>53</v>
      </c>
      <c r="C59" s="38"/>
      <c r="D59" s="38"/>
      <c r="E59" s="38"/>
      <c r="F59" s="5"/>
      <c r="G59" s="23">
        <f>+G60</f>
        <v>6857112.9900000002</v>
      </c>
      <c r="H59" s="24">
        <v>97570765.730000004</v>
      </c>
    </row>
    <row r="60" spans="2:8" ht="9.9499999999999993" customHeight="1">
      <c r="B60" s="3"/>
      <c r="C60" s="39" t="s">
        <v>54</v>
      </c>
      <c r="D60" s="39"/>
      <c r="E60" s="39"/>
      <c r="F60" s="5"/>
      <c r="G60" s="21">
        <v>6857112.9900000002</v>
      </c>
      <c r="H60" s="22">
        <v>97570765.730000004</v>
      </c>
    </row>
    <row r="61" spans="2:8" ht="9.9499999999999993" customHeight="1">
      <c r="B61" s="40"/>
      <c r="C61" s="41"/>
      <c r="D61" s="41"/>
      <c r="E61" s="41"/>
      <c r="F61" s="5"/>
      <c r="G61" s="25"/>
      <c r="H61" s="22"/>
    </row>
    <row r="62" spans="2:8" ht="9.9499999999999993" customHeight="1">
      <c r="B62" s="37" t="s">
        <v>55</v>
      </c>
      <c r="C62" s="38"/>
      <c r="D62" s="38"/>
      <c r="E62" s="38"/>
      <c r="F62" s="5"/>
      <c r="G62" s="23">
        <f>+G28+G32+G42+G46+G52+G59</f>
        <v>104080863.36999999</v>
      </c>
      <c r="H62" s="24">
        <v>255381680.88</v>
      </c>
    </row>
    <row r="63" spans="2:8" ht="9.9499999999999993" customHeight="1">
      <c r="B63" s="3"/>
      <c r="C63" s="5"/>
      <c r="D63" s="5"/>
      <c r="E63" s="5"/>
      <c r="F63" s="5"/>
      <c r="G63" s="25"/>
      <c r="H63" s="22"/>
    </row>
    <row r="64" spans="2:8" ht="9.9499999999999993" customHeight="1">
      <c r="B64" s="37" t="s">
        <v>56</v>
      </c>
      <c r="C64" s="38"/>
      <c r="D64" s="38"/>
      <c r="E64" s="38"/>
      <c r="F64" s="5"/>
      <c r="G64" s="23">
        <f>+G25-G62</f>
        <v>87116779.829999998</v>
      </c>
      <c r="H64" s="24">
        <v>27756047.030000001</v>
      </c>
    </row>
    <row r="65" spans="2:8" ht="9.9499999999999993" customHeight="1" thickBot="1">
      <c r="B65" s="8"/>
      <c r="C65" s="9"/>
      <c r="D65" s="9"/>
      <c r="E65" s="9"/>
      <c r="F65" s="9"/>
      <c r="G65" s="10"/>
      <c r="H65" s="11"/>
    </row>
    <row r="66" spans="2:8" ht="6.75" customHeight="1">
      <c r="B66" s="12"/>
      <c r="C66" s="12"/>
      <c r="D66" s="12"/>
      <c r="E66" s="12"/>
      <c r="F66" s="12"/>
      <c r="G66" s="12"/>
      <c r="H66" s="12"/>
    </row>
    <row r="67" spans="2:8" ht="6.75" customHeight="1">
      <c r="B67" s="36" t="s">
        <v>57</v>
      </c>
      <c r="C67" s="36"/>
      <c r="D67" s="36"/>
      <c r="E67" s="36"/>
      <c r="F67" s="36"/>
      <c r="G67" s="36"/>
      <c r="H67" s="36"/>
    </row>
  </sheetData>
  <mergeCells count="60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67:H67"/>
    <mergeCell ref="B59:E59"/>
    <mergeCell ref="C60:E60"/>
    <mergeCell ref="B61:E61"/>
    <mergeCell ref="B62:E62"/>
    <mergeCell ref="B64:E64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495C"/>
  </sheetPr>
  <dimension ref="B1:I81"/>
  <sheetViews>
    <sheetView showGridLines="0" tabSelected="1" zoomScale="166" zoomScaleNormal="166" workbookViewId="0">
      <selection activeCell="F13" sqref="F13"/>
    </sheetView>
  </sheetViews>
  <sheetFormatPr baseColWidth="10" defaultRowHeight="15"/>
  <cols>
    <col min="1" max="1" width="3.28515625" style="13" customWidth="1"/>
    <col min="2" max="2" width="3.85546875" style="13" customWidth="1"/>
    <col min="3" max="3" width="31.42578125" style="13" customWidth="1"/>
    <col min="4" max="5" width="11.5703125" style="13" bestFit="1" customWidth="1"/>
    <col min="6" max="6" width="11.7109375" style="13" bestFit="1" customWidth="1"/>
    <col min="7" max="9" width="11.5703125" style="13" bestFit="1" customWidth="1"/>
    <col min="10" max="16384" width="11.42578125" style="13"/>
  </cols>
  <sheetData>
    <row r="1" spans="2:9" ht="15.75" thickBot="1">
      <c r="B1" s="1"/>
    </row>
    <row r="2" spans="2:9">
      <c r="B2" s="58" t="s">
        <v>121</v>
      </c>
      <c r="C2" s="59"/>
      <c r="D2" s="59"/>
      <c r="E2" s="59"/>
      <c r="F2" s="59"/>
      <c r="G2" s="59"/>
      <c r="H2" s="59"/>
      <c r="I2" s="60"/>
    </row>
    <row r="3" spans="2:9">
      <c r="B3" s="61" t="s">
        <v>61</v>
      </c>
      <c r="C3" s="62"/>
      <c r="D3" s="62"/>
      <c r="E3" s="62"/>
      <c r="F3" s="62"/>
      <c r="G3" s="62"/>
      <c r="H3" s="62"/>
      <c r="I3" s="63"/>
    </row>
    <row r="4" spans="2:9">
      <c r="B4" s="61" t="s">
        <v>70</v>
      </c>
      <c r="C4" s="62"/>
      <c r="D4" s="62"/>
      <c r="E4" s="62"/>
      <c r="F4" s="62"/>
      <c r="G4" s="62"/>
      <c r="H4" s="62"/>
      <c r="I4" s="63"/>
    </row>
    <row r="5" spans="2:9" ht="15.75" thickBot="1">
      <c r="B5" s="64" t="s">
        <v>123</v>
      </c>
      <c r="C5" s="65"/>
      <c r="D5" s="65"/>
      <c r="E5" s="65"/>
      <c r="F5" s="65"/>
      <c r="G5" s="65"/>
      <c r="H5" s="65"/>
      <c r="I5" s="66"/>
    </row>
    <row r="6" spans="2:9" ht="15.75" thickBot="1">
      <c r="B6" s="67" t="s">
        <v>58</v>
      </c>
      <c r="C6" s="68"/>
      <c r="D6" s="73" t="s">
        <v>62</v>
      </c>
      <c r="E6" s="74"/>
      <c r="F6" s="74"/>
      <c r="G6" s="74"/>
      <c r="H6" s="75"/>
      <c r="I6" s="76" t="s">
        <v>63</v>
      </c>
    </row>
    <row r="7" spans="2:9" ht="17.25" thickBot="1">
      <c r="B7" s="69"/>
      <c r="C7" s="70"/>
      <c r="D7" s="14" t="s">
        <v>64</v>
      </c>
      <c r="E7" s="14" t="s">
        <v>65</v>
      </c>
      <c r="F7" s="14" t="s">
        <v>59</v>
      </c>
      <c r="G7" s="14" t="s">
        <v>60</v>
      </c>
      <c r="H7" s="14" t="s">
        <v>66</v>
      </c>
      <c r="I7" s="77"/>
    </row>
    <row r="8" spans="2:9" ht="15.75" thickBot="1">
      <c r="B8" s="71"/>
      <c r="C8" s="72"/>
      <c r="D8" s="31">
        <v>1</v>
      </c>
      <c r="E8" s="31">
        <v>2</v>
      </c>
      <c r="F8" s="14" t="s">
        <v>67</v>
      </c>
      <c r="G8" s="31">
        <v>4</v>
      </c>
      <c r="H8" s="31">
        <v>5</v>
      </c>
      <c r="I8" s="14" t="s">
        <v>68</v>
      </c>
    </row>
    <row r="9" spans="2:9" ht="15" customHeight="1">
      <c r="B9" s="78" t="s">
        <v>24</v>
      </c>
      <c r="C9" s="79"/>
      <c r="D9" s="28">
        <f>+D10+D11+D12+D13+D14+D15+D16</f>
        <v>63565854.279999994</v>
      </c>
      <c r="E9" s="32">
        <f t="shared" ref="E9" si="0">+E10+E11+E12+E13+E14+E15+E16</f>
        <v>0</v>
      </c>
      <c r="F9" s="28">
        <f>+F10+F11+F12+F13+F14+F15+F16</f>
        <v>63565854.279999994</v>
      </c>
      <c r="G9" s="28">
        <f>+G10+G11+G12+G13+G14+G15+G16</f>
        <v>14122735.810000001</v>
      </c>
      <c r="H9" s="28">
        <f>+H10+H11+H12+H13+H14+H15+H16</f>
        <v>14122735.810000001</v>
      </c>
      <c r="I9" s="28">
        <f>+I10+I11+I12+I13+I14+I15+I16</f>
        <v>49443118.469999991</v>
      </c>
    </row>
    <row r="10" spans="2:9">
      <c r="B10" s="15"/>
      <c r="C10" s="16" t="s">
        <v>71</v>
      </c>
      <c r="D10" s="27">
        <v>42072745.439999998</v>
      </c>
      <c r="E10" s="27">
        <v>-1690.9</v>
      </c>
      <c r="F10" s="27">
        <f>+D10+E10</f>
        <v>42071054.539999999</v>
      </c>
      <c r="G10" s="27">
        <v>10103515.42</v>
      </c>
      <c r="H10" s="27">
        <v>10103515.42</v>
      </c>
      <c r="I10" s="27">
        <f>+F10-G10</f>
        <v>31967539.119999997</v>
      </c>
    </row>
    <row r="11" spans="2:9">
      <c r="B11" s="15"/>
      <c r="C11" s="16" t="s">
        <v>72</v>
      </c>
      <c r="D11" s="27">
        <v>0</v>
      </c>
      <c r="E11" s="27">
        <v>0</v>
      </c>
      <c r="F11" s="27">
        <f t="shared" ref="F11:F16" si="1">+D11+E11</f>
        <v>0</v>
      </c>
      <c r="G11" s="27">
        <v>0</v>
      </c>
      <c r="H11" s="27">
        <v>0</v>
      </c>
      <c r="I11" s="27">
        <f t="shared" ref="I11:I16" si="2">+F11-G11</f>
        <v>0</v>
      </c>
    </row>
    <row r="12" spans="2:9">
      <c r="B12" s="15"/>
      <c r="C12" s="16" t="s">
        <v>73</v>
      </c>
      <c r="D12" s="27">
        <v>20553711.940000001</v>
      </c>
      <c r="E12" s="27">
        <v>1690.9</v>
      </c>
      <c r="F12" s="27">
        <f t="shared" si="1"/>
        <v>20555402.84</v>
      </c>
      <c r="G12" s="27">
        <v>4019220.39</v>
      </c>
      <c r="H12" s="27">
        <v>4019220.39</v>
      </c>
      <c r="I12" s="27">
        <f t="shared" si="2"/>
        <v>16536182.449999999</v>
      </c>
    </row>
    <row r="13" spans="2:9">
      <c r="B13" s="15"/>
      <c r="C13" s="16" t="s">
        <v>74</v>
      </c>
      <c r="D13" s="27">
        <v>0</v>
      </c>
      <c r="E13" s="27">
        <v>0</v>
      </c>
      <c r="F13" s="27">
        <f t="shared" si="1"/>
        <v>0</v>
      </c>
      <c r="G13" s="27">
        <v>0</v>
      </c>
      <c r="H13" s="27">
        <v>0</v>
      </c>
      <c r="I13" s="27">
        <f t="shared" si="2"/>
        <v>0</v>
      </c>
    </row>
    <row r="14" spans="2:9">
      <c r="B14" s="15"/>
      <c r="C14" s="16" t="s">
        <v>75</v>
      </c>
      <c r="D14" s="27">
        <v>0</v>
      </c>
      <c r="E14" s="27">
        <v>0</v>
      </c>
      <c r="F14" s="27">
        <f t="shared" si="1"/>
        <v>0</v>
      </c>
      <c r="G14" s="27">
        <v>0</v>
      </c>
      <c r="H14" s="27">
        <v>0</v>
      </c>
      <c r="I14" s="27">
        <f t="shared" si="2"/>
        <v>0</v>
      </c>
    </row>
    <row r="15" spans="2:9">
      <c r="B15" s="15"/>
      <c r="C15" s="16" t="s">
        <v>76</v>
      </c>
      <c r="D15" s="27">
        <v>939396.9</v>
      </c>
      <c r="E15" s="27">
        <v>0</v>
      </c>
      <c r="F15" s="27">
        <f t="shared" si="1"/>
        <v>939396.9</v>
      </c>
      <c r="G15" s="27">
        <v>0</v>
      </c>
      <c r="H15" s="27">
        <v>0</v>
      </c>
      <c r="I15" s="27">
        <f t="shared" si="2"/>
        <v>939396.9</v>
      </c>
    </row>
    <row r="16" spans="2:9">
      <c r="B16" s="15"/>
      <c r="C16" s="16" t="s">
        <v>77</v>
      </c>
      <c r="D16" s="27">
        <v>0</v>
      </c>
      <c r="E16" s="27">
        <v>0</v>
      </c>
      <c r="F16" s="27">
        <f t="shared" si="1"/>
        <v>0</v>
      </c>
      <c r="G16" s="27">
        <v>0</v>
      </c>
      <c r="H16" s="27">
        <v>0</v>
      </c>
      <c r="I16" s="27">
        <f t="shared" si="2"/>
        <v>0</v>
      </c>
    </row>
    <row r="17" spans="2:9" ht="15" customHeight="1">
      <c r="B17" s="54" t="s">
        <v>25</v>
      </c>
      <c r="C17" s="55"/>
      <c r="D17" s="28">
        <f>+D18+D19+D20+D21+D22+D23+D24+D25+D26</f>
        <v>33735345.969999999</v>
      </c>
      <c r="E17" s="34">
        <f t="shared" ref="E17:H17" si="3">+E18+E19+E20+E21+E22+E23+E24+E25+E26</f>
        <v>1486719.3900000001</v>
      </c>
      <c r="F17" s="28">
        <f t="shared" si="3"/>
        <v>35222065.359999999</v>
      </c>
      <c r="G17" s="28">
        <f t="shared" si="3"/>
        <v>6421758.9199999999</v>
      </c>
      <c r="H17" s="28">
        <f t="shared" si="3"/>
        <v>6371646.9199999999</v>
      </c>
      <c r="I17" s="28">
        <f>+I18+I19+I20+I21+I22+I23+I24+I25+I26</f>
        <v>28800306.440000001</v>
      </c>
    </row>
    <row r="18" spans="2:9" ht="16.5">
      <c r="B18" s="15"/>
      <c r="C18" s="16" t="s">
        <v>78</v>
      </c>
      <c r="D18" s="27">
        <v>3654643.8</v>
      </c>
      <c r="E18" s="27">
        <v>528739.04</v>
      </c>
      <c r="F18" s="27">
        <f>+D18+E18</f>
        <v>4183382.84</v>
      </c>
      <c r="G18" s="27">
        <v>830245</v>
      </c>
      <c r="H18" s="27">
        <v>830245</v>
      </c>
      <c r="I18" s="27">
        <f>+F18-G18</f>
        <v>3353137.84</v>
      </c>
    </row>
    <row r="19" spans="2:9">
      <c r="B19" s="15"/>
      <c r="C19" s="16" t="s">
        <v>79</v>
      </c>
      <c r="D19" s="27">
        <v>12573210.75</v>
      </c>
      <c r="E19" s="27">
        <v>259872.04</v>
      </c>
      <c r="F19" s="27">
        <f t="shared" ref="F19:F26" si="4">+D19+E19</f>
        <v>12833082.789999999</v>
      </c>
      <c r="G19" s="27">
        <v>852355.18</v>
      </c>
      <c r="H19" s="27">
        <v>802243.18</v>
      </c>
      <c r="I19" s="27">
        <f t="shared" ref="I19:I26" si="5">+F19-G19</f>
        <v>11980727.609999999</v>
      </c>
    </row>
    <row r="20" spans="2:9" ht="16.5">
      <c r="B20" s="15"/>
      <c r="C20" s="16" t="s">
        <v>80</v>
      </c>
      <c r="D20" s="27">
        <v>100500</v>
      </c>
      <c r="E20" s="27">
        <v>213</v>
      </c>
      <c r="F20" s="27">
        <f t="shared" si="4"/>
        <v>100713</v>
      </c>
      <c r="G20" s="27">
        <v>213</v>
      </c>
      <c r="H20" s="27">
        <v>213</v>
      </c>
      <c r="I20" s="27">
        <f t="shared" si="5"/>
        <v>100500</v>
      </c>
    </row>
    <row r="21" spans="2:9">
      <c r="B21" s="15"/>
      <c r="C21" s="16" t="s">
        <v>81</v>
      </c>
      <c r="D21" s="27">
        <v>909009.43</v>
      </c>
      <c r="E21" s="27">
        <v>187479.66</v>
      </c>
      <c r="F21" s="27">
        <f t="shared" si="4"/>
        <v>1096489.0900000001</v>
      </c>
      <c r="G21" s="27">
        <v>255602.24</v>
      </c>
      <c r="H21" s="27">
        <v>255602.24</v>
      </c>
      <c r="I21" s="27">
        <f t="shared" si="5"/>
        <v>840886.85000000009</v>
      </c>
    </row>
    <row r="22" spans="2:9">
      <c r="B22" s="15"/>
      <c r="C22" s="16" t="s">
        <v>82</v>
      </c>
      <c r="D22" s="27">
        <v>1132244</v>
      </c>
      <c r="E22" s="27">
        <v>122263.6</v>
      </c>
      <c r="F22" s="27">
        <f t="shared" si="4"/>
        <v>1254507.6000000001</v>
      </c>
      <c r="G22" s="27">
        <v>156176.49</v>
      </c>
      <c r="H22" s="27">
        <v>156176.49</v>
      </c>
      <c r="I22" s="27">
        <f t="shared" si="5"/>
        <v>1098331.1100000001</v>
      </c>
    </row>
    <row r="23" spans="2:9">
      <c r="B23" s="15"/>
      <c r="C23" s="16" t="s">
        <v>83</v>
      </c>
      <c r="D23" s="27">
        <v>13423756.41</v>
      </c>
      <c r="E23" s="27">
        <v>161720.43</v>
      </c>
      <c r="F23" s="27">
        <f t="shared" si="4"/>
        <v>13585476.84</v>
      </c>
      <c r="G23" s="27">
        <v>3851142.09</v>
      </c>
      <c r="H23" s="27">
        <v>3851142.09</v>
      </c>
      <c r="I23" s="27">
        <f t="shared" si="5"/>
        <v>9734334.75</v>
      </c>
    </row>
    <row r="24" spans="2:9" ht="16.5">
      <c r="B24" s="15"/>
      <c r="C24" s="16" t="s">
        <v>84</v>
      </c>
      <c r="D24" s="27">
        <v>465296</v>
      </c>
      <c r="E24" s="27">
        <v>26966.080000000002</v>
      </c>
      <c r="F24" s="27">
        <f t="shared" si="4"/>
        <v>492262.08</v>
      </c>
      <c r="G24" s="27">
        <v>28298.67</v>
      </c>
      <c r="H24" s="27">
        <v>28298.67</v>
      </c>
      <c r="I24" s="27">
        <f t="shared" si="5"/>
        <v>463963.41000000003</v>
      </c>
    </row>
    <row r="25" spans="2:9">
      <c r="B25" s="15"/>
      <c r="C25" s="16" t="s">
        <v>85</v>
      </c>
      <c r="D25" s="27">
        <v>153650</v>
      </c>
      <c r="E25" s="27">
        <v>33448.800000000003</v>
      </c>
      <c r="F25" s="27">
        <f t="shared" si="4"/>
        <v>187098.8</v>
      </c>
      <c r="G25" s="27">
        <v>33448.800000000003</v>
      </c>
      <c r="H25" s="27">
        <v>33448.800000000003</v>
      </c>
      <c r="I25" s="27">
        <f t="shared" si="5"/>
        <v>153650</v>
      </c>
    </row>
    <row r="26" spans="2:9">
      <c r="B26" s="15"/>
      <c r="C26" s="16" t="s">
        <v>86</v>
      </c>
      <c r="D26" s="27">
        <v>1323035.58</v>
      </c>
      <c r="E26" s="27">
        <v>166016.74</v>
      </c>
      <c r="F26" s="27">
        <f t="shared" si="4"/>
        <v>1489052.32</v>
      </c>
      <c r="G26" s="27">
        <v>414277.45</v>
      </c>
      <c r="H26" s="27">
        <v>414277.45</v>
      </c>
      <c r="I26" s="27">
        <f t="shared" si="5"/>
        <v>1074774.8700000001</v>
      </c>
    </row>
    <row r="27" spans="2:9" ht="15" customHeight="1">
      <c r="B27" s="54" t="s">
        <v>26</v>
      </c>
      <c r="C27" s="55"/>
      <c r="D27" s="28">
        <f>+D28+D29+D30+D31+D32+D33+D34+D35+D36</f>
        <v>46223244.369999997</v>
      </c>
      <c r="E27" s="34">
        <f t="shared" ref="E27:I27" si="6">+E28+E29+E30+E31+E32+E33+E34+E35+E36</f>
        <v>3983090.3200000003</v>
      </c>
      <c r="F27" s="28">
        <f t="shared" si="6"/>
        <v>50206334.68999999</v>
      </c>
      <c r="G27" s="28">
        <f t="shared" si="6"/>
        <v>14913922.34</v>
      </c>
      <c r="H27" s="28">
        <f t="shared" si="6"/>
        <v>14854641.73</v>
      </c>
      <c r="I27" s="28">
        <f t="shared" si="6"/>
        <v>35292412.349999994</v>
      </c>
    </row>
    <row r="28" spans="2:9">
      <c r="B28" s="15"/>
      <c r="C28" s="16" t="s">
        <v>87</v>
      </c>
      <c r="D28" s="27">
        <v>11219363.6</v>
      </c>
      <c r="E28" s="27">
        <v>109434.14</v>
      </c>
      <c r="F28" s="27">
        <f>+D28+E28</f>
        <v>11328797.74</v>
      </c>
      <c r="G28" s="27">
        <v>1720558.79</v>
      </c>
      <c r="H28" s="27">
        <v>1720558.79</v>
      </c>
      <c r="I28" s="27">
        <f>+F28-G28</f>
        <v>9608238.9499999993</v>
      </c>
    </row>
    <row r="29" spans="2:9">
      <c r="B29" s="15"/>
      <c r="C29" s="16" t="s">
        <v>88</v>
      </c>
      <c r="D29" s="27">
        <v>7657455</v>
      </c>
      <c r="E29" s="27">
        <v>1458865.26</v>
      </c>
      <c r="F29" s="27">
        <f t="shared" ref="F29:F36" si="7">+D29+E29</f>
        <v>9116320.2599999998</v>
      </c>
      <c r="G29" s="27">
        <v>2709613.26</v>
      </c>
      <c r="H29" s="27">
        <v>2696853.26</v>
      </c>
      <c r="I29" s="27">
        <f t="shared" ref="I29:I36" si="8">+F29-G29</f>
        <v>6406707</v>
      </c>
    </row>
    <row r="30" spans="2:9" ht="16.5">
      <c r="B30" s="15"/>
      <c r="C30" s="16" t="s">
        <v>89</v>
      </c>
      <c r="D30" s="27">
        <v>6017599.5</v>
      </c>
      <c r="E30" s="27">
        <v>971716.55</v>
      </c>
      <c r="F30" s="27">
        <f t="shared" si="7"/>
        <v>6989316.0499999998</v>
      </c>
      <c r="G30" s="27">
        <v>1079530.46</v>
      </c>
      <c r="H30" s="27">
        <v>1079530.46</v>
      </c>
      <c r="I30" s="27">
        <f t="shared" si="8"/>
        <v>5909785.5899999999</v>
      </c>
    </row>
    <row r="31" spans="2:9">
      <c r="B31" s="15"/>
      <c r="C31" s="16" t="s">
        <v>90</v>
      </c>
      <c r="D31" s="27">
        <v>1226000</v>
      </c>
      <c r="E31" s="27">
        <v>91994.06</v>
      </c>
      <c r="F31" s="27">
        <f t="shared" si="7"/>
        <v>1317994.06</v>
      </c>
      <c r="G31" s="27">
        <v>169804.75</v>
      </c>
      <c r="H31" s="27">
        <v>132514.14000000001</v>
      </c>
      <c r="I31" s="27">
        <f t="shared" si="8"/>
        <v>1148189.31</v>
      </c>
    </row>
    <row r="32" spans="2:9" ht="16.5">
      <c r="B32" s="15"/>
      <c r="C32" s="16" t="s">
        <v>91</v>
      </c>
      <c r="D32" s="27">
        <v>2049014.7</v>
      </c>
      <c r="E32" s="27">
        <v>175921.98</v>
      </c>
      <c r="F32" s="27">
        <f t="shared" si="7"/>
        <v>2224936.6800000002</v>
      </c>
      <c r="G32" s="27">
        <v>322486.59000000003</v>
      </c>
      <c r="H32" s="27">
        <v>322486.59000000003</v>
      </c>
      <c r="I32" s="27">
        <f t="shared" si="8"/>
        <v>1902450.09</v>
      </c>
    </row>
    <row r="33" spans="2:9">
      <c r="B33" s="15"/>
      <c r="C33" s="16" t="s">
        <v>92</v>
      </c>
      <c r="D33" s="27">
        <v>4228590.43</v>
      </c>
      <c r="E33" s="27">
        <v>170488</v>
      </c>
      <c r="F33" s="27">
        <f t="shared" si="7"/>
        <v>4399078.43</v>
      </c>
      <c r="G33" s="27">
        <v>1202820.03</v>
      </c>
      <c r="H33" s="27">
        <v>1193590.03</v>
      </c>
      <c r="I33" s="27">
        <f t="shared" si="8"/>
        <v>3196258.3999999994</v>
      </c>
    </row>
    <row r="34" spans="2:9">
      <c r="B34" s="15"/>
      <c r="C34" s="16" t="s">
        <v>93</v>
      </c>
      <c r="D34" s="27">
        <v>1155994.52</v>
      </c>
      <c r="E34" s="27">
        <v>75883.89</v>
      </c>
      <c r="F34" s="27">
        <f t="shared" si="7"/>
        <v>1231878.4099999999</v>
      </c>
      <c r="G34" s="27">
        <v>286248.34000000003</v>
      </c>
      <c r="H34" s="27">
        <v>286248.34000000003</v>
      </c>
      <c r="I34" s="27">
        <f t="shared" si="8"/>
        <v>945630.06999999983</v>
      </c>
    </row>
    <row r="35" spans="2:9">
      <c r="B35" s="15"/>
      <c r="C35" s="16" t="s">
        <v>94</v>
      </c>
      <c r="D35" s="27">
        <v>10618009.289999999</v>
      </c>
      <c r="E35" s="27">
        <v>918821.44</v>
      </c>
      <c r="F35" s="27">
        <f t="shared" si="7"/>
        <v>11536830.729999999</v>
      </c>
      <c r="G35" s="27">
        <v>6922530.1200000001</v>
      </c>
      <c r="H35" s="27">
        <v>6922530.1200000001</v>
      </c>
      <c r="I35" s="27">
        <f t="shared" si="8"/>
        <v>4614300.6099999985</v>
      </c>
    </row>
    <row r="36" spans="2:9">
      <c r="B36" s="15"/>
      <c r="C36" s="16" t="s">
        <v>95</v>
      </c>
      <c r="D36" s="27">
        <v>2051217.33</v>
      </c>
      <c r="E36" s="27">
        <v>9965</v>
      </c>
      <c r="F36" s="27">
        <f t="shared" si="7"/>
        <v>2061182.33</v>
      </c>
      <c r="G36" s="27">
        <v>500330</v>
      </c>
      <c r="H36" s="27">
        <v>500330</v>
      </c>
      <c r="I36" s="27">
        <f t="shared" si="8"/>
        <v>1560852.33</v>
      </c>
    </row>
    <row r="37" spans="2:9" ht="15" customHeight="1">
      <c r="B37" s="54" t="s">
        <v>27</v>
      </c>
      <c r="C37" s="55"/>
      <c r="D37" s="28">
        <f>+D38+D39+D40+D41+D42+D43+D44+D45+D46</f>
        <v>9234516.9699999988</v>
      </c>
      <c r="E37" s="34">
        <f t="shared" ref="E37:I37" si="9">+E38+E39+E40+E41+E42+E43+E44+E45+E46</f>
        <v>1638755.12</v>
      </c>
      <c r="F37" s="28">
        <f t="shared" si="9"/>
        <v>10873272.09</v>
      </c>
      <c r="G37" s="28">
        <f t="shared" si="9"/>
        <v>3309649.17</v>
      </c>
      <c r="H37" s="28">
        <f t="shared" si="9"/>
        <v>3296049.17</v>
      </c>
      <c r="I37" s="28">
        <f t="shared" si="9"/>
        <v>7563622.9199999999</v>
      </c>
    </row>
    <row r="38" spans="2:9">
      <c r="B38" s="15"/>
      <c r="C38" s="16" t="s">
        <v>28</v>
      </c>
      <c r="D38" s="27">
        <v>0</v>
      </c>
      <c r="E38" s="27">
        <v>0</v>
      </c>
      <c r="F38" s="27">
        <f>+D38+E38</f>
        <v>0</v>
      </c>
      <c r="G38" s="27">
        <v>0</v>
      </c>
      <c r="H38" s="27">
        <v>0</v>
      </c>
      <c r="I38" s="27">
        <f>+F38-G38</f>
        <v>0</v>
      </c>
    </row>
    <row r="39" spans="2:9">
      <c r="B39" s="15"/>
      <c r="C39" s="16" t="s">
        <v>29</v>
      </c>
      <c r="D39" s="27">
        <v>1557848.16</v>
      </c>
      <c r="E39" s="27">
        <v>5174.08</v>
      </c>
      <c r="F39" s="27">
        <f t="shared" ref="F39:F46" si="10">+D39+E39</f>
        <v>1563022.24</v>
      </c>
      <c r="G39" s="27">
        <v>349530</v>
      </c>
      <c r="H39" s="27">
        <v>349530</v>
      </c>
      <c r="I39" s="27">
        <f t="shared" ref="I39:I46" si="11">+F39-G39</f>
        <v>1213492.24</v>
      </c>
    </row>
    <row r="40" spans="2:9">
      <c r="B40" s="15"/>
      <c r="C40" s="16" t="s">
        <v>30</v>
      </c>
      <c r="D40" s="27">
        <v>1082118.67</v>
      </c>
      <c r="E40" s="27">
        <v>0</v>
      </c>
      <c r="F40" s="27">
        <f t="shared" si="10"/>
        <v>1082118.67</v>
      </c>
      <c r="G40" s="27">
        <v>645030</v>
      </c>
      <c r="H40" s="27">
        <v>645030</v>
      </c>
      <c r="I40" s="27">
        <f t="shared" si="11"/>
        <v>437088.66999999993</v>
      </c>
    </row>
    <row r="41" spans="2:9">
      <c r="B41" s="15"/>
      <c r="C41" s="16" t="s">
        <v>31</v>
      </c>
      <c r="D41" s="27">
        <v>4734550.1399999997</v>
      </c>
      <c r="E41" s="27">
        <v>1633581.04</v>
      </c>
      <c r="F41" s="27">
        <f t="shared" si="10"/>
        <v>6368131.1799999997</v>
      </c>
      <c r="G41" s="27">
        <v>1838169.17</v>
      </c>
      <c r="H41" s="27">
        <v>1824569.17</v>
      </c>
      <c r="I41" s="27">
        <f t="shared" si="11"/>
        <v>4529962.01</v>
      </c>
    </row>
    <row r="42" spans="2:9">
      <c r="B42" s="15"/>
      <c r="C42" s="16" t="s">
        <v>32</v>
      </c>
      <c r="D42" s="27">
        <v>1500000</v>
      </c>
      <c r="E42" s="27">
        <v>0</v>
      </c>
      <c r="F42" s="27">
        <f t="shared" si="10"/>
        <v>1500000</v>
      </c>
      <c r="G42" s="27">
        <v>386920</v>
      </c>
      <c r="H42" s="27">
        <v>386920</v>
      </c>
      <c r="I42" s="27">
        <f t="shared" si="11"/>
        <v>1113080</v>
      </c>
    </row>
    <row r="43" spans="2:9" ht="16.5">
      <c r="B43" s="15"/>
      <c r="C43" s="16" t="s">
        <v>96</v>
      </c>
      <c r="D43" s="27">
        <v>0</v>
      </c>
      <c r="E43" s="27">
        <v>0</v>
      </c>
      <c r="F43" s="27">
        <f t="shared" si="10"/>
        <v>0</v>
      </c>
      <c r="G43" s="27">
        <v>0</v>
      </c>
      <c r="H43" s="27">
        <v>0</v>
      </c>
      <c r="I43" s="27">
        <f t="shared" si="11"/>
        <v>0</v>
      </c>
    </row>
    <row r="44" spans="2:9">
      <c r="B44" s="15"/>
      <c r="C44" s="16" t="s">
        <v>34</v>
      </c>
      <c r="D44" s="27">
        <v>0</v>
      </c>
      <c r="E44" s="27">
        <v>0</v>
      </c>
      <c r="F44" s="27">
        <f t="shared" si="10"/>
        <v>0</v>
      </c>
      <c r="G44" s="27">
        <v>0</v>
      </c>
      <c r="H44" s="27">
        <v>0</v>
      </c>
      <c r="I44" s="27">
        <f t="shared" si="11"/>
        <v>0</v>
      </c>
    </row>
    <row r="45" spans="2:9">
      <c r="B45" s="15"/>
      <c r="C45" s="16" t="s">
        <v>35</v>
      </c>
      <c r="D45" s="27">
        <v>360000</v>
      </c>
      <c r="E45" s="27">
        <v>0</v>
      </c>
      <c r="F45" s="27">
        <f t="shared" si="10"/>
        <v>360000</v>
      </c>
      <c r="G45" s="27">
        <v>90000</v>
      </c>
      <c r="H45" s="27">
        <v>90000</v>
      </c>
      <c r="I45" s="27">
        <f t="shared" si="11"/>
        <v>270000</v>
      </c>
    </row>
    <row r="46" spans="2:9">
      <c r="B46" s="15"/>
      <c r="C46" s="16" t="s">
        <v>36</v>
      </c>
      <c r="D46" s="27">
        <v>0</v>
      </c>
      <c r="E46" s="27">
        <v>0</v>
      </c>
      <c r="F46" s="27">
        <f t="shared" si="10"/>
        <v>0</v>
      </c>
      <c r="G46" s="27">
        <v>0</v>
      </c>
      <c r="H46" s="27">
        <v>0</v>
      </c>
      <c r="I46" s="27">
        <f t="shared" si="11"/>
        <v>0</v>
      </c>
    </row>
    <row r="47" spans="2:9" ht="15" customHeight="1">
      <c r="B47" s="54" t="s">
        <v>97</v>
      </c>
      <c r="C47" s="55"/>
      <c r="D47" s="28">
        <f t="shared" ref="D47:I47" si="12">+D48+D49+D50+D51+D52+D53+D54+D55+D56</f>
        <v>216971.29</v>
      </c>
      <c r="E47" s="34">
        <f t="shared" si="12"/>
        <v>95653</v>
      </c>
      <c r="F47" s="28">
        <f t="shared" si="12"/>
        <v>312624.29000000004</v>
      </c>
      <c r="G47" s="28">
        <f t="shared" si="12"/>
        <v>95653</v>
      </c>
      <c r="H47" s="28">
        <f t="shared" si="12"/>
        <v>95653</v>
      </c>
      <c r="I47" s="28">
        <f t="shared" si="12"/>
        <v>216971.29000000004</v>
      </c>
    </row>
    <row r="48" spans="2:9">
      <c r="B48" s="15"/>
      <c r="C48" s="16" t="s">
        <v>98</v>
      </c>
      <c r="D48" s="27">
        <v>216971.29</v>
      </c>
      <c r="E48" s="27">
        <v>66333</v>
      </c>
      <c r="F48" s="27">
        <f>+D48+E48</f>
        <v>283304.29000000004</v>
      </c>
      <c r="G48" s="27">
        <v>66333</v>
      </c>
      <c r="H48" s="27">
        <v>66333</v>
      </c>
      <c r="I48" s="27">
        <f>+F48-G48</f>
        <v>216971.29000000004</v>
      </c>
    </row>
    <row r="49" spans="2:9">
      <c r="B49" s="15"/>
      <c r="C49" s="16" t="s">
        <v>99</v>
      </c>
      <c r="D49" s="27">
        <v>0</v>
      </c>
      <c r="E49" s="27">
        <v>0</v>
      </c>
      <c r="F49" s="27">
        <f t="shared" ref="F49:F56" si="13">+D49+E49</f>
        <v>0</v>
      </c>
      <c r="G49" s="27">
        <v>0</v>
      </c>
      <c r="H49" s="27">
        <v>0</v>
      </c>
      <c r="I49" s="27">
        <f t="shared" ref="I49:I56" si="14">+F49-G49</f>
        <v>0</v>
      </c>
    </row>
    <row r="50" spans="2:9">
      <c r="B50" s="15"/>
      <c r="C50" s="16" t="s">
        <v>100</v>
      </c>
      <c r="D50" s="27">
        <v>0</v>
      </c>
      <c r="E50" s="27">
        <v>0</v>
      </c>
      <c r="F50" s="27">
        <f t="shared" si="13"/>
        <v>0</v>
      </c>
      <c r="G50" s="27">
        <v>0</v>
      </c>
      <c r="H50" s="27">
        <v>0</v>
      </c>
      <c r="I50" s="27">
        <f t="shared" si="14"/>
        <v>0</v>
      </c>
    </row>
    <row r="51" spans="2:9">
      <c r="B51" s="15"/>
      <c r="C51" s="16" t="s">
        <v>101</v>
      </c>
      <c r="D51" s="27">
        <v>0</v>
      </c>
      <c r="E51" s="27">
        <v>0</v>
      </c>
      <c r="F51" s="27">
        <f t="shared" si="13"/>
        <v>0</v>
      </c>
      <c r="G51" s="27">
        <v>0</v>
      </c>
      <c r="H51" s="27">
        <v>0</v>
      </c>
      <c r="I51" s="27">
        <f t="shared" si="14"/>
        <v>0</v>
      </c>
    </row>
    <row r="52" spans="2:9">
      <c r="B52" s="15"/>
      <c r="C52" s="16" t="s">
        <v>102</v>
      </c>
      <c r="D52" s="27">
        <v>0</v>
      </c>
      <c r="E52" s="27">
        <v>0</v>
      </c>
      <c r="F52" s="27">
        <f t="shared" si="13"/>
        <v>0</v>
      </c>
      <c r="G52" s="27">
        <v>0</v>
      </c>
      <c r="H52" s="27">
        <v>0</v>
      </c>
      <c r="I52" s="27">
        <f t="shared" si="14"/>
        <v>0</v>
      </c>
    </row>
    <row r="53" spans="2:9">
      <c r="B53" s="15"/>
      <c r="C53" s="16" t="s">
        <v>103</v>
      </c>
      <c r="D53" s="27">
        <v>0</v>
      </c>
      <c r="E53" s="27">
        <v>29320</v>
      </c>
      <c r="F53" s="27">
        <f t="shared" si="13"/>
        <v>29320</v>
      </c>
      <c r="G53" s="27">
        <v>29320</v>
      </c>
      <c r="H53" s="27">
        <v>29320</v>
      </c>
      <c r="I53" s="27">
        <f t="shared" si="14"/>
        <v>0</v>
      </c>
    </row>
    <row r="54" spans="2:9">
      <c r="B54" s="15"/>
      <c r="C54" s="16" t="s">
        <v>104</v>
      </c>
      <c r="D54" s="27">
        <v>0</v>
      </c>
      <c r="E54" s="27">
        <v>0</v>
      </c>
      <c r="F54" s="27">
        <f t="shared" si="13"/>
        <v>0</v>
      </c>
      <c r="G54" s="27">
        <v>0</v>
      </c>
      <c r="H54" s="27">
        <v>0</v>
      </c>
      <c r="I54" s="27">
        <f t="shared" si="14"/>
        <v>0</v>
      </c>
    </row>
    <row r="55" spans="2:9">
      <c r="B55" s="15"/>
      <c r="C55" s="16" t="s">
        <v>105</v>
      </c>
      <c r="D55" s="27">
        <v>0</v>
      </c>
      <c r="E55" s="27">
        <v>0</v>
      </c>
      <c r="F55" s="27">
        <f t="shared" si="13"/>
        <v>0</v>
      </c>
      <c r="G55" s="27">
        <v>0</v>
      </c>
      <c r="H55" s="27">
        <v>0</v>
      </c>
      <c r="I55" s="27">
        <f t="shared" si="14"/>
        <v>0</v>
      </c>
    </row>
    <row r="56" spans="2:9">
      <c r="B56" s="15"/>
      <c r="C56" s="16" t="s">
        <v>1</v>
      </c>
      <c r="D56" s="27">
        <v>0</v>
      </c>
      <c r="E56" s="27">
        <v>0</v>
      </c>
      <c r="F56" s="27">
        <f t="shared" si="13"/>
        <v>0</v>
      </c>
      <c r="G56" s="27">
        <v>0</v>
      </c>
      <c r="H56" s="27">
        <v>0</v>
      </c>
      <c r="I56" s="27">
        <f t="shared" si="14"/>
        <v>0</v>
      </c>
    </row>
    <row r="57" spans="2:9" ht="15" customHeight="1">
      <c r="B57" s="54" t="s">
        <v>53</v>
      </c>
      <c r="C57" s="55"/>
      <c r="D57" s="28">
        <f t="shared" ref="D57:I57" si="15">+D58+D59+D60</f>
        <v>76172499.379999995</v>
      </c>
      <c r="E57" s="34">
        <f t="shared" si="15"/>
        <v>4232836.5599999996</v>
      </c>
      <c r="F57" s="28">
        <f t="shared" si="15"/>
        <v>80405335.939999998</v>
      </c>
      <c r="G57" s="28">
        <f t="shared" si="15"/>
        <v>2485362.9300000002</v>
      </c>
      <c r="H57" s="28">
        <f t="shared" si="15"/>
        <v>2485362.9300000002</v>
      </c>
      <c r="I57" s="28">
        <f t="shared" si="15"/>
        <v>77919973.00999999</v>
      </c>
    </row>
    <row r="58" spans="2:9">
      <c r="B58" s="15"/>
      <c r="C58" s="16" t="s">
        <v>106</v>
      </c>
      <c r="D58" s="27">
        <v>76172499.379999995</v>
      </c>
      <c r="E58" s="27">
        <v>4232836.5599999996</v>
      </c>
      <c r="F58" s="27">
        <f>+D58+E58</f>
        <v>80405335.939999998</v>
      </c>
      <c r="G58" s="27">
        <v>2485362.9300000002</v>
      </c>
      <c r="H58" s="27">
        <v>2485362.9300000002</v>
      </c>
      <c r="I58" s="27">
        <f>+F58-G58</f>
        <v>77919973.00999999</v>
      </c>
    </row>
    <row r="59" spans="2:9">
      <c r="B59" s="15"/>
      <c r="C59" s="16" t="s">
        <v>107</v>
      </c>
      <c r="D59" s="27">
        <v>0</v>
      </c>
      <c r="E59" s="27">
        <v>0</v>
      </c>
      <c r="F59" s="27">
        <f>+D59+E59</f>
        <v>0</v>
      </c>
      <c r="G59" s="27">
        <v>0</v>
      </c>
      <c r="H59" s="27">
        <v>0</v>
      </c>
      <c r="I59" s="27">
        <f t="shared" ref="I59:I60" si="16">+F59-G59</f>
        <v>0</v>
      </c>
    </row>
    <row r="60" spans="2:9">
      <c r="B60" s="15"/>
      <c r="C60" s="16" t="s">
        <v>108</v>
      </c>
      <c r="D60" s="27">
        <v>0</v>
      </c>
      <c r="E60" s="27">
        <v>0</v>
      </c>
      <c r="F60" s="27">
        <f>+D60+E60</f>
        <v>0</v>
      </c>
      <c r="G60" s="27">
        <v>0</v>
      </c>
      <c r="H60" s="27">
        <v>0</v>
      </c>
      <c r="I60" s="27">
        <f t="shared" si="16"/>
        <v>0</v>
      </c>
    </row>
    <row r="61" spans="2:9" ht="15" customHeight="1">
      <c r="B61" s="54" t="s">
        <v>109</v>
      </c>
      <c r="C61" s="55"/>
      <c r="D61" s="28">
        <f>+D62+D63+D64+D65+D66+D67+D68</f>
        <v>0</v>
      </c>
      <c r="E61" s="34">
        <f>+E62+E63+E64+E65+E66+E67+E68</f>
        <v>0</v>
      </c>
      <c r="F61" s="28">
        <f>+F62+F63+F64+F65+F66+F67+F68</f>
        <v>0</v>
      </c>
      <c r="G61" s="28">
        <v>0</v>
      </c>
      <c r="H61" s="28">
        <v>0</v>
      </c>
      <c r="I61" s="28">
        <f>+I62+I63+I64+I65+I66+I67+I68</f>
        <v>0</v>
      </c>
    </row>
    <row r="62" spans="2:9">
      <c r="B62" s="15"/>
      <c r="C62" s="16" t="s">
        <v>110</v>
      </c>
      <c r="D62" s="27">
        <v>0</v>
      </c>
      <c r="E62" s="33">
        <v>0</v>
      </c>
      <c r="F62" s="27">
        <f>+D62+E62</f>
        <v>0</v>
      </c>
      <c r="G62" s="27">
        <v>0</v>
      </c>
      <c r="H62" s="27">
        <v>0</v>
      </c>
      <c r="I62" s="27">
        <f>+F62-G62</f>
        <v>0</v>
      </c>
    </row>
    <row r="63" spans="2:9">
      <c r="B63" s="15"/>
      <c r="C63" s="16" t="s">
        <v>111</v>
      </c>
      <c r="D63" s="27">
        <v>0</v>
      </c>
      <c r="E63" s="33">
        <v>0</v>
      </c>
      <c r="F63" s="27">
        <f t="shared" ref="F63:F68" si="17">+D63+E63</f>
        <v>0</v>
      </c>
      <c r="G63" s="27">
        <v>0</v>
      </c>
      <c r="H63" s="27">
        <v>0</v>
      </c>
      <c r="I63" s="27">
        <f t="shared" ref="I63:I68" si="18">+F63-G63</f>
        <v>0</v>
      </c>
    </row>
    <row r="64" spans="2:9">
      <c r="B64" s="15"/>
      <c r="C64" s="16" t="s">
        <v>112</v>
      </c>
      <c r="D64" s="27">
        <v>0</v>
      </c>
      <c r="E64" s="33">
        <v>0</v>
      </c>
      <c r="F64" s="27">
        <f t="shared" si="17"/>
        <v>0</v>
      </c>
      <c r="G64" s="27">
        <v>0</v>
      </c>
      <c r="H64" s="27">
        <v>0</v>
      </c>
      <c r="I64" s="27">
        <f t="shared" si="18"/>
        <v>0</v>
      </c>
    </row>
    <row r="65" spans="2:9">
      <c r="B65" s="15"/>
      <c r="C65" s="16" t="s">
        <v>113</v>
      </c>
      <c r="D65" s="27">
        <v>0</v>
      </c>
      <c r="E65" s="33">
        <v>0</v>
      </c>
      <c r="F65" s="27">
        <f t="shared" si="17"/>
        <v>0</v>
      </c>
      <c r="G65" s="27">
        <v>0</v>
      </c>
      <c r="H65" s="27">
        <v>0</v>
      </c>
      <c r="I65" s="27">
        <f t="shared" si="18"/>
        <v>0</v>
      </c>
    </row>
    <row r="66" spans="2:9">
      <c r="B66" s="15"/>
      <c r="C66" s="16" t="s">
        <v>114</v>
      </c>
      <c r="D66" s="27">
        <v>0</v>
      </c>
      <c r="E66" s="33">
        <v>0</v>
      </c>
      <c r="F66" s="27">
        <f t="shared" si="17"/>
        <v>0</v>
      </c>
      <c r="G66" s="27">
        <v>0</v>
      </c>
      <c r="H66" s="27">
        <v>0</v>
      </c>
      <c r="I66" s="27">
        <f t="shared" si="18"/>
        <v>0</v>
      </c>
    </row>
    <row r="67" spans="2:9">
      <c r="B67" s="15"/>
      <c r="C67" s="16" t="s">
        <v>115</v>
      </c>
      <c r="D67" s="27">
        <v>0</v>
      </c>
      <c r="E67" s="33">
        <v>0</v>
      </c>
      <c r="F67" s="27">
        <f t="shared" si="17"/>
        <v>0</v>
      </c>
      <c r="G67" s="27">
        <v>0</v>
      </c>
      <c r="H67" s="27">
        <v>0</v>
      </c>
      <c r="I67" s="27">
        <f t="shared" si="18"/>
        <v>0</v>
      </c>
    </row>
    <row r="68" spans="2:9" ht="16.5">
      <c r="B68" s="15"/>
      <c r="C68" s="16" t="s">
        <v>116</v>
      </c>
      <c r="D68" s="27">
        <v>0</v>
      </c>
      <c r="E68" s="33">
        <v>0</v>
      </c>
      <c r="F68" s="27">
        <f t="shared" si="17"/>
        <v>0</v>
      </c>
      <c r="G68" s="27">
        <v>0</v>
      </c>
      <c r="H68" s="27">
        <v>0</v>
      </c>
      <c r="I68" s="27">
        <f t="shared" si="18"/>
        <v>0</v>
      </c>
    </row>
    <row r="69" spans="2:9" ht="15" customHeight="1">
      <c r="B69" s="54" t="s">
        <v>117</v>
      </c>
      <c r="C69" s="55"/>
      <c r="D69" s="28">
        <f t="shared" ref="D69:I69" si="19">+D70+D71+D72</f>
        <v>3768152.73</v>
      </c>
      <c r="E69" s="34">
        <f t="shared" si="19"/>
        <v>41015.31</v>
      </c>
      <c r="F69" s="28">
        <f t="shared" si="19"/>
        <v>3809168.04</v>
      </c>
      <c r="G69" s="28">
        <f t="shared" si="19"/>
        <v>55816.42</v>
      </c>
      <c r="H69" s="28">
        <f t="shared" si="19"/>
        <v>55816.42</v>
      </c>
      <c r="I69" s="28">
        <f t="shared" si="19"/>
        <v>3753351.62</v>
      </c>
    </row>
    <row r="70" spans="2:9">
      <c r="B70" s="15"/>
      <c r="C70" s="16" t="s">
        <v>38</v>
      </c>
      <c r="D70" s="27">
        <v>0</v>
      </c>
      <c r="E70" s="33">
        <v>0</v>
      </c>
      <c r="F70" s="27">
        <f>+D70+E70</f>
        <v>0</v>
      </c>
      <c r="G70" s="27">
        <v>0</v>
      </c>
      <c r="H70" s="27">
        <v>0</v>
      </c>
      <c r="I70" s="27">
        <f>+F70-G70</f>
        <v>0</v>
      </c>
    </row>
    <row r="71" spans="2:9">
      <c r="B71" s="15"/>
      <c r="C71" s="16" t="s">
        <v>2</v>
      </c>
      <c r="D71" s="27">
        <v>0</v>
      </c>
      <c r="E71" s="33">
        <v>0</v>
      </c>
      <c r="F71" s="27">
        <f>+D71+E71</f>
        <v>0</v>
      </c>
      <c r="G71" s="27">
        <v>0</v>
      </c>
      <c r="H71" s="27">
        <v>0</v>
      </c>
      <c r="I71" s="27">
        <f>+F71-G71</f>
        <v>0</v>
      </c>
    </row>
    <row r="72" spans="2:9">
      <c r="B72" s="15"/>
      <c r="C72" s="16" t="s">
        <v>39</v>
      </c>
      <c r="D72" s="27">
        <v>3768152.73</v>
      </c>
      <c r="E72" s="27">
        <v>41015.31</v>
      </c>
      <c r="F72" s="27">
        <f>+D72+E72</f>
        <v>3809168.04</v>
      </c>
      <c r="G72" s="27">
        <v>55816.42</v>
      </c>
      <c r="H72" s="27">
        <v>55816.42</v>
      </c>
      <c r="I72" s="27">
        <f>+F72-G72</f>
        <v>3753351.62</v>
      </c>
    </row>
    <row r="73" spans="2:9" ht="15" customHeight="1">
      <c r="B73" s="54" t="s">
        <v>118</v>
      </c>
      <c r="C73" s="55"/>
      <c r="D73" s="28">
        <f t="shared" ref="D73:I73" si="20">+D74+D75+D76+D77+D78+D79+D80</f>
        <v>14000000</v>
      </c>
      <c r="E73" s="34">
        <f t="shared" si="20"/>
        <v>0</v>
      </c>
      <c r="F73" s="28">
        <f t="shared" si="20"/>
        <v>14000000</v>
      </c>
      <c r="G73" s="28">
        <f t="shared" si="20"/>
        <v>2801630.23</v>
      </c>
      <c r="H73" s="28">
        <f t="shared" si="20"/>
        <v>2801630.23</v>
      </c>
      <c r="I73" s="28">
        <f t="shared" si="20"/>
        <v>11198369.77</v>
      </c>
    </row>
    <row r="74" spans="2:9">
      <c r="B74" s="15"/>
      <c r="C74" s="16" t="s">
        <v>119</v>
      </c>
      <c r="D74" s="27">
        <v>7500000</v>
      </c>
      <c r="E74" s="33">
        <v>0</v>
      </c>
      <c r="F74" s="27">
        <f>+D74+E74</f>
        <v>7500000</v>
      </c>
      <c r="G74" s="33">
        <v>1924571</v>
      </c>
      <c r="H74" s="33">
        <v>1924571</v>
      </c>
      <c r="I74" s="27">
        <f t="shared" ref="I74:I80" si="21">+F74-G74</f>
        <v>5575429</v>
      </c>
    </row>
    <row r="75" spans="2:9">
      <c r="B75" s="15"/>
      <c r="C75" s="16" t="s">
        <v>41</v>
      </c>
      <c r="D75" s="27">
        <v>6500000</v>
      </c>
      <c r="E75" s="33">
        <v>0</v>
      </c>
      <c r="F75" s="27">
        <f t="shared" ref="F75:F80" si="22">+D75+E75</f>
        <v>6500000</v>
      </c>
      <c r="G75" s="33">
        <v>877059.23</v>
      </c>
      <c r="H75" s="33">
        <v>877059.23</v>
      </c>
      <c r="I75" s="27">
        <f t="shared" si="21"/>
        <v>5622940.7699999996</v>
      </c>
    </row>
    <row r="76" spans="2:9">
      <c r="B76" s="15"/>
      <c r="C76" s="16" t="s">
        <v>42</v>
      </c>
      <c r="D76" s="27">
        <v>0</v>
      </c>
      <c r="E76" s="33">
        <v>0</v>
      </c>
      <c r="F76" s="27">
        <f t="shared" si="22"/>
        <v>0</v>
      </c>
      <c r="G76" s="27">
        <v>0</v>
      </c>
      <c r="H76" s="27">
        <v>0</v>
      </c>
      <c r="I76" s="27">
        <f t="shared" si="21"/>
        <v>0</v>
      </c>
    </row>
    <row r="77" spans="2:9">
      <c r="B77" s="15"/>
      <c r="C77" s="16" t="s">
        <v>43</v>
      </c>
      <c r="D77" s="27">
        <v>0</v>
      </c>
      <c r="E77" s="33">
        <v>0</v>
      </c>
      <c r="F77" s="27">
        <f t="shared" si="22"/>
        <v>0</v>
      </c>
      <c r="G77" s="27">
        <v>0</v>
      </c>
      <c r="H77" s="27">
        <v>0</v>
      </c>
      <c r="I77" s="27">
        <f t="shared" si="21"/>
        <v>0</v>
      </c>
    </row>
    <row r="78" spans="2:9">
      <c r="B78" s="15"/>
      <c r="C78" s="16" t="s">
        <v>44</v>
      </c>
      <c r="D78" s="27">
        <v>0</v>
      </c>
      <c r="E78" s="33">
        <v>0</v>
      </c>
      <c r="F78" s="27">
        <f t="shared" si="22"/>
        <v>0</v>
      </c>
      <c r="G78" s="27">
        <v>0</v>
      </c>
      <c r="H78" s="27">
        <v>0</v>
      </c>
      <c r="I78" s="27">
        <f t="shared" si="21"/>
        <v>0</v>
      </c>
    </row>
    <row r="79" spans="2:9">
      <c r="B79" s="15"/>
      <c r="C79" s="16" t="s">
        <v>45</v>
      </c>
      <c r="D79" s="27">
        <v>0</v>
      </c>
      <c r="E79" s="33">
        <v>0</v>
      </c>
      <c r="F79" s="27">
        <f t="shared" si="22"/>
        <v>0</v>
      </c>
      <c r="G79" s="27">
        <v>0</v>
      </c>
      <c r="H79" s="27">
        <v>0</v>
      </c>
      <c r="I79" s="27">
        <f t="shared" si="21"/>
        <v>0</v>
      </c>
    </row>
    <row r="80" spans="2:9" ht="15.75" thickBot="1">
      <c r="B80" s="17"/>
      <c r="C80" s="18" t="s">
        <v>120</v>
      </c>
      <c r="D80" s="27">
        <v>0</v>
      </c>
      <c r="E80" s="35">
        <v>0</v>
      </c>
      <c r="F80" s="27">
        <f t="shared" si="22"/>
        <v>0</v>
      </c>
      <c r="G80" s="27">
        <v>0</v>
      </c>
      <c r="H80" s="27">
        <v>0</v>
      </c>
      <c r="I80" s="27">
        <f t="shared" si="21"/>
        <v>0</v>
      </c>
    </row>
    <row r="81" spans="2:9" ht="15.75" customHeight="1" thickBot="1">
      <c r="B81" s="56" t="s">
        <v>69</v>
      </c>
      <c r="C81" s="57"/>
      <c r="D81" s="26">
        <f>+D9+D17+D27+D37+D47+D57+D61+D69+D73</f>
        <v>246916584.98999998</v>
      </c>
      <c r="E81" s="26">
        <f t="shared" ref="E81:H81" si="23">+E9+E17+E27+E37+E47+E57+E61+E69+E73</f>
        <v>11478069.700000001</v>
      </c>
      <c r="F81" s="26">
        <f t="shared" si="23"/>
        <v>258394654.68999997</v>
      </c>
      <c r="G81" s="26">
        <f t="shared" si="23"/>
        <v>44206528.82</v>
      </c>
      <c r="H81" s="26">
        <f t="shared" si="23"/>
        <v>44083536.210000001</v>
      </c>
      <c r="I81" s="26">
        <f>+I9+I17+I27+I37+I47+I57+I61+I69+I73</f>
        <v>214188125.87</v>
      </c>
    </row>
  </sheetData>
  <mergeCells count="17">
    <mergeCell ref="B9:C9"/>
    <mergeCell ref="B17:C17"/>
    <mergeCell ref="B27:C27"/>
    <mergeCell ref="B37:C37"/>
    <mergeCell ref="B47:C47"/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57:C57"/>
  </mergeCells>
  <pageMargins left="1.1023622047244095" right="0.70866141732283472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</vt:lpstr>
      <vt:lpstr>EAEPE 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2020-10-30T16:25:40Z</cp:lastPrinted>
  <dcterms:created xsi:type="dcterms:W3CDTF">2020-04-14T23:33:45Z</dcterms:created>
  <dcterms:modified xsi:type="dcterms:W3CDTF">2022-05-13T17:38:44Z</dcterms:modified>
</cp:coreProperties>
</file>