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C1E0303C-6FE3-4422-8404-377618693D19}" xr6:coauthVersionLast="36" xr6:coauthVersionMax="47" xr10:uidLastSave="{00000000-0000-0000-0000-000000000000}"/>
  <bookViews>
    <workbookView xWindow="-120" yWindow="-120" windowWidth="29040" windowHeight="15720" firstSheet="5" activeTab="5" xr2:uid="{00000000-000D-0000-FFFF-FFFF00000000}"/>
  </bookViews>
  <sheets>
    <sheet name="EA" sheetId="5" r:id="rId1"/>
    <sheet name="ESF" sheetId="4" r:id="rId2"/>
    <sheet name="EVHP" sheetId="6" r:id="rId3"/>
    <sheet name="ECSF" sheetId="7" r:id="rId4"/>
    <sheet name="EFE" sheetId="8" r:id="rId5"/>
    <sheet name="ID" sheetId="21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21" l="1"/>
  <c r="D27" i="21" s="1"/>
  <c r="C15" i="21"/>
  <c r="C27" i="21" s="1"/>
  <c r="F56" i="8" l="1"/>
  <c r="G28" i="4" l="1"/>
  <c r="F43" i="8" l="1"/>
  <c r="F47" i="8" s="1"/>
  <c r="F39" i="8"/>
  <c r="D16" i="7"/>
  <c r="D7" i="7"/>
  <c r="E30" i="6" l="1"/>
  <c r="F62" i="8" l="1"/>
  <c r="F8" i="8"/>
  <c r="F19" i="8" l="1"/>
  <c r="F36" i="8" s="1"/>
  <c r="C28" i="7"/>
  <c r="D28" i="7"/>
  <c r="C52" i="7" l="1"/>
  <c r="D6" i="7"/>
  <c r="F55" i="8" l="1"/>
  <c r="F51" i="8"/>
  <c r="F50" i="8" s="1"/>
  <c r="D59" i="7"/>
  <c r="C59" i="7"/>
  <c r="D52" i="7"/>
  <c r="D47" i="7"/>
  <c r="C47" i="7"/>
  <c r="D38" i="7"/>
  <c r="D27" i="7" s="1"/>
  <c r="C38" i="7"/>
  <c r="C27" i="7" s="1"/>
  <c r="C16" i="7"/>
  <c r="C7" i="7"/>
  <c r="G39" i="6"/>
  <c r="G38" i="6"/>
  <c r="F37" i="6"/>
  <c r="G37" i="6" s="1"/>
  <c r="G32" i="6"/>
  <c r="G31" i="6"/>
  <c r="G21" i="6"/>
  <c r="G20" i="6"/>
  <c r="F19" i="6"/>
  <c r="G19" i="6" s="1"/>
  <c r="F23" i="6"/>
  <c r="F41" i="6" s="1"/>
  <c r="D30" i="6"/>
  <c r="G28" i="6"/>
  <c r="G27" i="6"/>
  <c r="G26" i="6"/>
  <c r="C25" i="6"/>
  <c r="G25" i="6" s="1"/>
  <c r="G17" i="6"/>
  <c r="G16" i="6"/>
  <c r="G15" i="6"/>
  <c r="G14" i="6"/>
  <c r="G13" i="6"/>
  <c r="E12" i="6"/>
  <c r="E23" i="6" s="1"/>
  <c r="E41" i="6" s="1"/>
  <c r="D12" i="6"/>
  <c r="D23" i="6" s="1"/>
  <c r="G10" i="6"/>
  <c r="G9" i="6"/>
  <c r="G8" i="6"/>
  <c r="C7" i="6"/>
  <c r="C23" i="6" s="1"/>
  <c r="C41" i="6" s="1"/>
  <c r="G39" i="4"/>
  <c r="G34" i="4"/>
  <c r="G18" i="4"/>
  <c r="G30" i="4" s="1"/>
  <c r="C30" i="4"/>
  <c r="C17" i="4"/>
  <c r="G59" i="5"/>
  <c r="G52" i="5"/>
  <c r="G46" i="5"/>
  <c r="G42" i="5"/>
  <c r="G32" i="5"/>
  <c r="G28" i="5"/>
  <c r="G18" i="5"/>
  <c r="G15" i="5"/>
  <c r="G7" i="5"/>
  <c r="G12" i="6" l="1"/>
  <c r="G50" i="4"/>
  <c r="G52" i="4" s="1"/>
  <c r="D41" i="6"/>
  <c r="C6" i="7"/>
  <c r="G30" i="6"/>
  <c r="G7" i="6"/>
  <c r="F60" i="8"/>
  <c r="C46" i="7"/>
  <c r="D46" i="7"/>
  <c r="G25" i="5"/>
  <c r="C32" i="4"/>
  <c r="G62" i="5"/>
  <c r="G23" i="6" l="1"/>
  <c r="G41" i="6" s="1"/>
  <c r="G64" i="5"/>
</calcChain>
</file>

<file path=xl/sharedStrings.xml><?xml version="1.0" encoding="utf-8"?>
<sst xmlns="http://schemas.openxmlformats.org/spreadsheetml/2006/main" count="283" uniqueCount="173">
  <si>
    <t>Estado de Actividades</t>
  </si>
  <si>
    <t>Estado de Situación Financiera</t>
  </si>
  <si>
    <t>Estado de Variación en la Hacienda Pública</t>
  </si>
  <si>
    <t>Estado de Cambios en la Situación Financiera</t>
  </si>
  <si>
    <t>Estado de Flujos de Efectivo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</si>
  <si>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</si>
  <si>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</si>
  <si>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</si>
  <si>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</si>
  <si>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</si>
  <si>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</si>
  <si>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</si>
  <si>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</si>
  <si>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</si>
  <si>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</si>
  <si>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</si>
  <si>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</si>
  <si>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</si>
  <si>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</si>
  <si>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</si>
  <si>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</si>
  <si>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</si>
  <si>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</si>
  <si>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</si>
  <si>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</si>
  <si>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</si>
  <si>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</si>
  <si>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</si>
  <si>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</si>
  <si>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</si>
  <si>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</si>
  <si>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</si>
  <si>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</si>
  <si>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</si>
  <si>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</si>
  <si>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</si>
  <si>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</si>
  <si>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</si>
  <si>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</si>
  <si>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</si>
  <si>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</si>
  <si>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</si>
  <si>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</si>
  <si>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</si>
  <si>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</si>
  <si>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</si>
  <si>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</si>
  <si>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</si>
  <si>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</si>
  <si>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</si>
  <si>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</si>
  <si>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</si>
  <si>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</si>
  <si>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</si>
  <si>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</si>
  <si>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</si>
  <si>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</si>
  <si>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</si>
  <si>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</si>
  <si>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</si>
  <si>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</si>
  <si>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</si>
  <si>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</si>
  <si>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</si>
  <si>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</si>
  <si>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</si>
  <si>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</si>
  <si>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</si>
  <si>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</si>
  <si>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</si>
  <si>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</si>
  <si>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</si>
  <si>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</si>
  <si>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</si>
  <si>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</si>
  <si>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</si>
  <si>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</si>
  <si>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</si>
  <si>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</si>
  <si>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</si>
  <si>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</si>
  <si>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</si>
  <si>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</si>
  <si>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</si>
  <si>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</si>
  <si>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</si>
  <si>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</si>
  <si>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</si>
  <si>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</si>
  <si>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</si>
  <si>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</si>
  <si>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</si>
  <si>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</si>
  <si>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</si>
  <si>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</si>
  <si>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</si>
  <si>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</si>
  <si>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</si>
  <si>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</si>
  <si>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</si>
  <si>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</si>
  <si>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</si>
  <si>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</si>
  <si>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</si>
  <si>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</si>
  <si>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</si>
  <si>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</si>
  <si>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</si>
  <si>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</si>
  <si>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</si>
  <si>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</si>
  <si>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</si>
  <si>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</si>
  <si>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</si>
  <si>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</si>
  <si>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</si>
  <si>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</si>
  <si>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</si>
  <si>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</si>
  <si>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</si>
  <si>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</si>
  <si>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</si>
  <si>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</si>
  <si>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</si>
  <si>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Origen</t>
  </si>
  <si>
    <t>Aplicación</t>
  </si>
  <si>
    <t>HACIENDA PUBLICA/PATRIMONIO</t>
  </si>
  <si>
    <t xml:space="preserve">Flujos de Efectivo de las Actividades de Operación </t>
  </si>
  <si>
    <t>Contribuciones de Mejoras</t>
  </si>
  <si>
    <t>Otros Orígenes de Operación</t>
  </si>
  <si>
    <t>Transferencias al resto del Sector Público</t>
  </si>
  <si>
    <t xml:space="preserve">Subsidios y Subvenciones </t>
  </si>
  <si>
    <t xml:space="preserve">Participaciones </t>
  </si>
  <si>
    <t>Otras Aplicaciones de Operación</t>
  </si>
  <si>
    <t>Flujos Netos de Efectivo por Actividades de Operación</t>
  </si>
  <si>
    <t xml:space="preserve">Flujos de Efectivo de las Actividades de Inversión 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</si>
  <si>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</si>
  <si>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</si>
  <si>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</si>
  <si>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</si>
  <si>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</si>
  <si>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</si>
  <si>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</si>
  <si>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</si>
  <si>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</si>
  <si>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</si>
  <si>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</si>
  <si>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</si>
  <si>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</si>
  <si>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</si>
  <si>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Devengado</t>
  </si>
  <si>
    <t>Pagado</t>
  </si>
  <si>
    <t>MUNICIPIO DE XICOTEPEC PUEBLA</t>
  </si>
  <si>
    <t>Hacienda Pública / Patrimonio Contribuido Neto de 2019</t>
  </si>
  <si>
    <t>Hacienda Pública / Patrimonio Generado Neto de 2019</t>
  </si>
  <si>
    <t>Exceso o Insuficiencia en la Actualización de la Hacienda Pública / Patrimonio Neto de 2019</t>
  </si>
  <si>
    <t>Hacienda Pública / Patrimonio Neto Final de 2019</t>
  </si>
  <si>
    <t>Cambios en la Hacienda Pública / Patrimonio Contribuido Neto de 2020</t>
  </si>
  <si>
    <t>Variaciones de la Hacienda Pública / Patrimonio Generado Neto de 2020</t>
  </si>
  <si>
    <t>Cambios en el Exceso o Insuficiencia en la Actualización de la Hacienda Pública / Patrimonio Neto de 2020</t>
  </si>
  <si>
    <t>Hacienda Pública / Patrimonio Neto Final de 2020</t>
  </si>
  <si>
    <t>Identificación de Crédito o Instrumento</t>
  </si>
  <si>
    <t>Créditos Bancarios</t>
  </si>
  <si>
    <t>Otros Instrumentos de Deuda</t>
  </si>
  <si>
    <t>TOTAL</t>
  </si>
  <si>
    <t>Intereses de la Deuda</t>
  </si>
  <si>
    <t>Total de Intereses de Créditos Bancarios</t>
  </si>
  <si>
    <t>Total de Intereses de Otros Instrumentos de Deuda</t>
  </si>
  <si>
    <t>Banco Interacciones, S.A. ahora Banco Mercantil del Norte, S.A.</t>
  </si>
  <si>
    <t>Del 1 de enero al 30 de septiembre de 2020 y 2019</t>
  </si>
  <si>
    <t>Al 30 de septiembre de 2020 y 2019</t>
  </si>
  <si>
    <t>Del 1 de enero al 30 de septiembre de 2020</t>
  </si>
  <si>
    <t>Del 1 de enero al 31 de enero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</si>
</sst>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1">
    <xf numFmtId="0" fontId="0" fillId="0" borderId="0" xfId="0"/>
    <xf numFmtId="0" fontId="2" fillId="0" borderId="0" xfId="0" applyFont="1"/>
    <xf numFmtId="2" fontId="3" fillId="0" borderId="4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/>
    </xf>
    <xf numFmtId="2" fontId="3" fillId="0" borderId="5" xfId="0" applyNumberFormat="1" applyFont="1" applyBorder="1" applyAlignment="1">
      <alignment vertical="center" wrapText="1"/>
    </xf>
    <xf numFmtId="2" fontId="6" fillId="0" borderId="4" xfId="0" applyNumberFormat="1" applyFont="1" applyBorder="1" applyAlignment="1">
      <alignment vertical="center"/>
    </xf>
    <xf numFmtId="2" fontId="5" fillId="0" borderId="7" xfId="0" applyNumberFormat="1" applyFont="1" applyBorder="1" applyAlignment="1">
      <alignment vertical="top" wrapText="1"/>
    </xf>
    <xf numFmtId="0" fontId="7" fillId="0" borderId="0" xfId="0" applyFont="1"/>
    <xf numFmtId="2" fontId="9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Alignment="1">
      <alignment horizontal="justify" vertical="center" wrapText="1"/>
    </xf>
    <xf numFmtId="2" fontId="10" fillId="0" borderId="0" xfId="1" applyNumberFormat="1" applyFont="1" applyAlignment="1">
      <alignment vertical="center" wrapText="1"/>
    </xf>
    <xf numFmtId="2" fontId="8" fillId="0" borderId="5" xfId="1" applyNumberFormat="1" applyFont="1" applyBorder="1" applyAlignment="1">
      <alignment horizontal="right" vertical="center" wrapText="1"/>
    </xf>
    <xf numFmtId="2" fontId="6" fillId="0" borderId="4" xfId="1" applyNumberFormat="1" applyFont="1" applyBorder="1" applyAlignment="1">
      <alignment horizontal="justify" vertical="center" wrapText="1"/>
    </xf>
    <xf numFmtId="2" fontId="9" fillId="0" borderId="6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right" vertical="center" wrapText="1"/>
    </xf>
    <xf numFmtId="2" fontId="9" fillId="0" borderId="8" xfId="1" applyNumberFormat="1" applyFont="1" applyBorder="1" applyAlignment="1">
      <alignment horizontal="right" vertical="center" wrapText="1"/>
    </xf>
    <xf numFmtId="2" fontId="10" fillId="0" borderId="0" xfId="1" applyNumberFormat="1" applyFont="1"/>
    <xf numFmtId="2" fontId="0" fillId="0" borderId="0" xfId="0" applyNumberFormat="1"/>
    <xf numFmtId="2" fontId="3" fillId="3" borderId="6" xfId="0" applyNumberFormat="1" applyFont="1" applyFill="1" applyBorder="1" applyAlignment="1">
      <alignment horizontal="center" vertical="center" wrapText="1"/>
    </xf>
    <xf numFmtId="2" fontId="3" fillId="3" borderId="12" xfId="0" applyNumberFormat="1" applyFont="1" applyFill="1" applyBorder="1" applyAlignment="1">
      <alignment horizontal="center" vertical="center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6" fillId="0" borderId="6" xfId="0" applyNumberFormat="1" applyFont="1" applyBorder="1" applyAlignment="1">
      <alignment vertical="center" wrapText="1"/>
    </xf>
    <xf numFmtId="2" fontId="12" fillId="0" borderId="13" xfId="0" applyNumberFormat="1" applyFont="1" applyBorder="1" applyAlignment="1">
      <alignment vertical="center" wrapText="1"/>
    </xf>
    <xf numFmtId="2" fontId="12" fillId="0" borderId="8" xfId="0" applyNumberFormat="1" applyFont="1" applyBorder="1" applyAlignment="1">
      <alignment vertical="center" wrapText="1"/>
    </xf>
    <xf numFmtId="2" fontId="3" fillId="0" borderId="6" xfId="0" applyNumberFormat="1" applyFont="1" applyBorder="1" applyAlignment="1">
      <alignment vertical="center" wrapText="1"/>
    </xf>
    <xf numFmtId="0" fontId="6" fillId="5" borderId="4" xfId="0" applyFont="1" applyFill="1" applyBorder="1" applyAlignment="1">
      <alignment horizontal="justify" vertical="center" wrapText="1"/>
    </xf>
    <xf numFmtId="0" fontId="6" fillId="5" borderId="6" xfId="0" applyFont="1" applyFill="1" applyBorder="1" applyAlignment="1">
      <alignment horizontal="justify" vertical="center" wrapText="1"/>
    </xf>
    <xf numFmtId="0" fontId="3" fillId="3" borderId="15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justify" vertical="center"/>
    </xf>
    <xf numFmtId="2" fontId="6" fillId="5" borderId="0" xfId="0" applyNumberFormat="1" applyFont="1" applyFill="1" applyAlignment="1">
      <alignment horizontal="justify" vertical="center"/>
    </xf>
    <xf numFmtId="2" fontId="6" fillId="5" borderId="5" xfId="0" applyNumberFormat="1" applyFont="1" applyFill="1" applyBorder="1" applyAlignment="1">
      <alignment horizontal="justify" vertical="center"/>
    </xf>
    <xf numFmtId="0" fontId="6" fillId="5" borderId="0" xfId="0" applyFont="1" applyFill="1" applyAlignment="1">
      <alignment horizontal="justify" vertical="center" wrapText="1"/>
    </xf>
    <xf numFmtId="0" fontId="3" fillId="5" borderId="0" xfId="0" applyFont="1" applyFill="1" applyAlignment="1">
      <alignment horizontal="justify" vertical="center" wrapText="1"/>
    </xf>
    <xf numFmtId="0" fontId="6" fillId="5" borderId="0" xfId="0" applyFont="1" applyFill="1" applyAlignment="1">
      <alignment horizontal="justify" vertical="center"/>
    </xf>
    <xf numFmtId="0" fontId="3" fillId="3" borderId="16" xfId="0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Alignment="1">
      <alignment vertical="center" wrapText="1"/>
    </xf>
    <xf numFmtId="0" fontId="6" fillId="5" borderId="4" xfId="0" applyFont="1" applyFill="1" applyBorder="1" applyAlignment="1">
      <alignment horizontal="justify" vertical="center"/>
    </xf>
    <xf numFmtId="2" fontId="3" fillId="0" borderId="7" xfId="0" applyNumberFormat="1" applyFont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3" fillId="0" borderId="8" xfId="0" applyNumberFormat="1" applyFont="1" applyBorder="1" applyAlignment="1">
      <alignment horizontal="right" vertical="center" wrapText="1"/>
    </xf>
    <xf numFmtId="2" fontId="5" fillId="0" borderId="0" xfId="0" applyNumberFormat="1" applyFont="1" applyAlignment="1">
      <alignment vertical="top"/>
    </xf>
    <xf numFmtId="2" fontId="5" fillId="0" borderId="0" xfId="0" applyNumberFormat="1" applyFont="1" applyAlignment="1">
      <alignment vertical="top" wrapText="1"/>
    </xf>
    <xf numFmtId="2" fontId="3" fillId="0" borderId="0" xfId="0" applyNumberFormat="1" applyFont="1" applyAlignment="1">
      <alignment vertical="center" wrapText="1"/>
    </xf>
    <xf numFmtId="4" fontId="6" fillId="0" borderId="0" xfId="0" applyNumberFormat="1" applyFont="1" applyAlignment="1">
      <alignment horizontal="right" vertical="center" wrapText="1"/>
    </xf>
    <xf numFmtId="4" fontId="5" fillId="0" borderId="0" xfId="0" applyNumberFormat="1" applyFont="1" applyAlignment="1">
      <alignment vertical="center" wrapText="1"/>
    </xf>
    <xf numFmtId="4" fontId="3" fillId="0" borderId="0" xfId="0" applyNumberFormat="1" applyFont="1" applyAlignment="1">
      <alignment horizontal="right" vertical="center" wrapText="1"/>
    </xf>
    <xf numFmtId="4" fontId="8" fillId="0" borderId="0" xfId="2" applyNumberFormat="1" applyFont="1" applyAlignment="1">
      <alignment horizontal="right" vertical="center" wrapText="1"/>
    </xf>
    <xf numFmtId="4" fontId="8" fillId="0" borderId="5" xfId="2" applyNumberFormat="1" applyFont="1" applyBorder="1" applyAlignment="1">
      <alignment horizontal="right" vertical="center" wrapText="1"/>
    </xf>
    <xf numFmtId="4" fontId="9" fillId="0" borderId="0" xfId="1" applyNumberFormat="1" applyFont="1" applyAlignment="1">
      <alignment horizontal="right" vertical="center" wrapText="1"/>
    </xf>
    <xf numFmtId="4" fontId="9" fillId="0" borderId="5" xfId="1" applyNumberFormat="1" applyFont="1" applyBorder="1" applyAlignment="1">
      <alignment horizontal="right" vertical="center" wrapText="1"/>
    </xf>
    <xf numFmtId="4" fontId="8" fillId="0" borderId="0" xfId="1" applyNumberFormat="1" applyFont="1" applyAlignment="1">
      <alignment horizontal="right" vertical="center" wrapText="1"/>
    </xf>
    <xf numFmtId="4" fontId="8" fillId="0" borderId="5" xfId="1" applyNumberFormat="1" applyFont="1" applyBorder="1" applyAlignment="1">
      <alignment horizontal="right" vertical="center" wrapText="1"/>
    </xf>
    <xf numFmtId="4" fontId="10" fillId="0" borderId="0" xfId="1" applyNumberFormat="1" applyFont="1" applyAlignment="1">
      <alignment vertical="center" wrapText="1"/>
    </xf>
    <xf numFmtId="4" fontId="11" fillId="0" borderId="13" xfId="0" applyNumberFormat="1" applyFont="1" applyBorder="1" applyAlignment="1">
      <alignment horizontal="right" vertical="center" wrapText="1"/>
    </xf>
    <xf numFmtId="4" fontId="11" fillId="4" borderId="8" xfId="0" applyNumberFormat="1" applyFont="1" applyFill="1" applyBorder="1" applyAlignment="1">
      <alignment vertical="center" wrapText="1"/>
    </xf>
    <xf numFmtId="4" fontId="11" fillId="0" borderId="8" xfId="0" applyNumberFormat="1" applyFont="1" applyBorder="1" applyAlignment="1">
      <alignment horizontal="right" vertical="center" wrapText="1"/>
    </xf>
    <xf numFmtId="4" fontId="12" fillId="0" borderId="13" xfId="0" applyNumberFormat="1" applyFont="1" applyBorder="1" applyAlignment="1">
      <alignment horizontal="right" vertical="center" wrapText="1"/>
    </xf>
    <xf numFmtId="4" fontId="12" fillId="4" borderId="8" xfId="0" applyNumberFormat="1" applyFont="1" applyFill="1" applyBorder="1" applyAlignment="1">
      <alignment vertical="center" wrapText="1"/>
    </xf>
    <xf numFmtId="4" fontId="12" fillId="0" borderId="8" xfId="0" applyNumberFormat="1" applyFont="1" applyBorder="1" applyAlignment="1">
      <alignment horizontal="right" vertical="center" wrapText="1"/>
    </xf>
    <xf numFmtId="4" fontId="12" fillId="0" borderId="13" xfId="0" applyNumberFormat="1" applyFont="1" applyBorder="1" applyAlignment="1">
      <alignment vertical="center" wrapText="1"/>
    </xf>
    <xf numFmtId="4" fontId="12" fillId="0" borderId="8" xfId="0" applyNumberFormat="1" applyFont="1" applyBorder="1" applyAlignment="1">
      <alignment vertical="center" wrapText="1"/>
    </xf>
    <xf numFmtId="4" fontId="11" fillId="4" borderId="13" xfId="0" applyNumberFormat="1" applyFont="1" applyFill="1" applyBorder="1" applyAlignment="1">
      <alignment vertical="center" wrapText="1"/>
    </xf>
    <xf numFmtId="4" fontId="12" fillId="4" borderId="13" xfId="0" applyNumberFormat="1" applyFont="1" applyFill="1" applyBorder="1" applyAlignment="1">
      <alignment vertical="center" wrapText="1"/>
    </xf>
    <xf numFmtId="4" fontId="11" fillId="0" borderId="13" xfId="0" applyNumberFormat="1" applyFont="1" applyBorder="1" applyAlignment="1">
      <alignment vertical="center" wrapText="1"/>
    </xf>
    <xf numFmtId="4" fontId="3" fillId="5" borderId="5" xfId="0" applyNumberFormat="1" applyFont="1" applyFill="1" applyBorder="1" applyAlignment="1">
      <alignment horizontal="right" vertical="center" wrapText="1"/>
    </xf>
    <xf numFmtId="4" fontId="6" fillId="5" borderId="5" xfId="0" applyNumberFormat="1" applyFont="1" applyFill="1" applyBorder="1" applyAlignment="1">
      <alignment horizontal="right" vertical="center" wrapText="1"/>
    </xf>
    <xf numFmtId="4" fontId="6" fillId="5" borderId="7" xfId="0" applyNumberFormat="1" applyFont="1" applyFill="1" applyBorder="1" applyAlignment="1">
      <alignment horizontal="right" vertical="center" wrapText="1"/>
    </xf>
    <xf numFmtId="4" fontId="6" fillId="5" borderId="8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Alignment="1">
      <alignment horizontal="right" vertical="center"/>
    </xf>
    <xf numFmtId="4" fontId="3" fillId="0" borderId="5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4" fontId="11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/>
    </xf>
    <xf numFmtId="4" fontId="11" fillId="0" borderId="5" xfId="0" applyNumberFormat="1" applyFont="1" applyBorder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4" fontId="12" fillId="0" borderId="5" xfId="0" applyNumberFormat="1" applyFont="1" applyBorder="1" applyAlignment="1">
      <alignment horizontal="right" vertical="center"/>
    </xf>
    <xf numFmtId="4" fontId="11" fillId="0" borderId="5" xfId="0" applyNumberFormat="1" applyFont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8" fillId="0" borderId="0" xfId="1" applyNumberFormat="1" applyFont="1" applyAlignment="1">
      <alignment horizontal="center" vertical="center" wrapText="1"/>
    </xf>
    <xf numFmtId="0" fontId="8" fillId="0" borderId="5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5" borderId="4" xfId="0" applyFont="1" applyFill="1" applyBorder="1" applyAlignment="1">
      <alignment horizontal="left" vertical="center" wrapText="1"/>
    </xf>
    <xf numFmtId="2" fontId="3" fillId="3" borderId="16" xfId="0" applyNumberFormat="1" applyFont="1" applyFill="1" applyBorder="1" applyAlignment="1">
      <alignment horizontal="center" vertical="center"/>
    </xf>
    <xf numFmtId="2" fontId="6" fillId="5" borderId="8" xfId="0" applyNumberFormat="1" applyFont="1" applyFill="1" applyBorder="1" applyAlignment="1">
      <alignment horizontal="justify" vertical="center"/>
    </xf>
    <xf numFmtId="2" fontId="3" fillId="3" borderId="12" xfId="0" applyNumberFormat="1" applyFont="1" applyFill="1" applyBorder="1" applyAlignment="1">
      <alignment horizontal="center" vertical="center"/>
    </xf>
    <xf numFmtId="2" fontId="6" fillId="5" borderId="12" xfId="0" applyNumberFormat="1" applyFont="1" applyFill="1" applyBorder="1" applyAlignment="1">
      <alignment horizontal="justify" vertical="center"/>
    </xf>
    <xf numFmtId="2" fontId="6" fillId="5" borderId="13" xfId="0" applyNumberFormat="1" applyFont="1" applyFill="1" applyBorder="1" applyAlignment="1">
      <alignment horizontal="justify" vertical="center"/>
    </xf>
    <xf numFmtId="2" fontId="6" fillId="5" borderId="13" xfId="0" applyNumberFormat="1" applyFont="1" applyFill="1" applyBorder="1" applyAlignment="1">
      <alignment horizontal="center" vertical="center"/>
    </xf>
    <xf numFmtId="2" fontId="3" fillId="5" borderId="18" xfId="0" applyNumberFormat="1" applyFont="1" applyFill="1" applyBorder="1" applyAlignment="1">
      <alignment horizontal="center" vertical="center"/>
    </xf>
    <xf numFmtId="4" fontId="6" fillId="5" borderId="8" xfId="0" applyNumberFormat="1" applyFont="1" applyFill="1" applyBorder="1" applyAlignment="1">
      <alignment horizontal="right" vertical="center"/>
    </xf>
    <xf numFmtId="4" fontId="12" fillId="5" borderId="8" xfId="0" applyNumberFormat="1" applyFont="1" applyFill="1" applyBorder="1" applyAlignment="1">
      <alignment horizontal="right" vertical="center"/>
    </xf>
    <xf numFmtId="4" fontId="6" fillId="5" borderId="16" xfId="0" applyNumberFormat="1" applyFont="1" applyFill="1" applyBorder="1" applyAlignment="1">
      <alignment horizontal="right" vertical="center"/>
    </xf>
    <xf numFmtId="4" fontId="3" fillId="5" borderId="16" xfId="0" applyNumberFormat="1" applyFont="1" applyFill="1" applyBorder="1" applyAlignment="1">
      <alignment horizontal="right" vertical="center"/>
    </xf>
    <xf numFmtId="4" fontId="0" fillId="0" borderId="0" xfId="0" applyNumberFormat="1"/>
    <xf numFmtId="4" fontId="3" fillId="5" borderId="0" xfId="0" applyNumberFormat="1" applyFont="1" applyFill="1" applyAlignment="1">
      <alignment horizontal="right" vertical="center" wrapText="1"/>
    </xf>
    <xf numFmtId="0" fontId="3" fillId="5" borderId="4" xfId="0" applyFont="1" applyFill="1" applyBorder="1" applyAlignment="1">
      <alignment horizontal="justify" vertical="center" wrapText="1"/>
    </xf>
    <xf numFmtId="0" fontId="3" fillId="5" borderId="1" xfId="0" applyFont="1" applyFill="1" applyBorder="1" applyAlignment="1">
      <alignment horizontal="justify" vertical="center" wrapText="1"/>
    </xf>
    <xf numFmtId="2" fontId="3" fillId="5" borderId="2" xfId="0" applyNumberFormat="1" applyFont="1" applyFill="1" applyBorder="1" applyAlignment="1">
      <alignment horizontal="center" vertical="center" wrapText="1"/>
    </xf>
    <xf numFmtId="2" fontId="3" fillId="5" borderId="3" xfId="0" applyNumberFormat="1" applyFont="1" applyFill="1" applyBorder="1" applyAlignment="1">
      <alignment horizontal="center" vertical="center" wrapText="1"/>
    </xf>
    <xf numFmtId="4" fontId="6" fillId="5" borderId="0" xfId="0" applyNumberFormat="1" applyFont="1" applyFill="1" applyAlignment="1">
      <alignment horizontal="right" vertical="center" wrapText="1"/>
    </xf>
    <xf numFmtId="2" fontId="9" fillId="0" borderId="0" xfId="1" applyNumberFormat="1" applyFont="1" applyAlignment="1">
      <alignment horizontal="justify" vertical="center" wrapText="1"/>
    </xf>
    <xf numFmtId="2" fontId="8" fillId="2" borderId="1" xfId="1" applyNumberFormat="1" applyFont="1" applyFill="1" applyBorder="1" applyAlignment="1">
      <alignment horizontal="center" vertical="center"/>
    </xf>
    <xf numFmtId="2" fontId="8" fillId="2" borderId="2" xfId="1" applyNumberFormat="1" applyFont="1" applyFill="1" applyBorder="1" applyAlignment="1">
      <alignment horizontal="center" vertical="center"/>
    </xf>
    <xf numFmtId="2" fontId="8" fillId="2" borderId="9" xfId="1" applyNumberFormat="1" applyFont="1" applyFill="1" applyBorder="1" applyAlignment="1">
      <alignment horizontal="center" vertical="center"/>
    </xf>
    <xf numFmtId="2" fontId="8" fillId="2" borderId="4" xfId="1" applyNumberFormat="1" applyFont="1" applyFill="1" applyBorder="1" applyAlignment="1">
      <alignment horizontal="center" vertical="center" wrapText="1"/>
    </xf>
    <xf numFmtId="2" fontId="8" fillId="2" borderId="0" xfId="1" applyNumberFormat="1" applyFont="1" applyFill="1" applyBorder="1" applyAlignment="1">
      <alignment horizontal="center" vertical="center" wrapText="1"/>
    </xf>
    <xf numFmtId="2" fontId="8" fillId="2" borderId="10" xfId="1" applyNumberFormat="1" applyFont="1" applyFill="1" applyBorder="1" applyAlignment="1">
      <alignment horizontal="center" vertical="center" wrapText="1"/>
    </xf>
    <xf numFmtId="2" fontId="8" fillId="2" borderId="6" xfId="1" applyNumberFormat="1" applyFont="1" applyFill="1" applyBorder="1" applyAlignment="1">
      <alignment horizontal="center" vertical="center" wrapText="1"/>
    </xf>
    <xf numFmtId="2" fontId="8" fillId="2" borderId="7" xfId="1" applyNumberFormat="1" applyFont="1" applyFill="1" applyBorder="1" applyAlignment="1">
      <alignment horizontal="center" vertical="center" wrapText="1"/>
    </xf>
    <xf numFmtId="2" fontId="8" fillId="2" borderId="11" xfId="1" applyNumberFormat="1" applyFont="1" applyFill="1" applyBorder="1" applyAlignment="1">
      <alignment horizontal="center" vertical="center" wrapText="1"/>
    </xf>
    <xf numFmtId="2" fontId="8" fillId="0" borderId="4" xfId="1" applyNumberFormat="1" applyFont="1" applyBorder="1" applyAlignment="1">
      <alignment horizontal="left" vertical="center" wrapText="1"/>
    </xf>
    <xf numFmtId="2" fontId="8" fillId="0" borderId="0" xfId="1" applyNumberFormat="1" applyFont="1" applyBorder="1" applyAlignment="1">
      <alignment horizontal="left" vertical="center" wrapText="1"/>
    </xf>
    <xf numFmtId="2" fontId="8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Border="1" applyAlignment="1">
      <alignment horizontal="justify" vertical="center" wrapText="1"/>
    </xf>
    <xf numFmtId="2" fontId="6" fillId="0" borderId="0" xfId="1" applyNumberFormat="1" applyFont="1" applyAlignment="1">
      <alignment horizontal="justify" vertical="center" wrapText="1"/>
    </xf>
    <xf numFmtId="2" fontId="9" fillId="0" borderId="0" xfId="1" applyNumberFormat="1" applyFont="1" applyAlignment="1">
      <alignment horizontal="center" vertical="center" wrapText="1"/>
    </xf>
    <xf numFmtId="2" fontId="9" fillId="0" borderId="4" xfId="1" applyNumberFormat="1" applyFont="1" applyBorder="1" applyAlignment="1">
      <alignment horizontal="justify" vertical="center" wrapText="1"/>
    </xf>
    <xf numFmtId="2" fontId="9" fillId="0" borderId="0" xfId="1" applyNumberFormat="1" applyFont="1" applyBorder="1" applyAlignment="1">
      <alignment horizontal="justify" vertical="center" wrapText="1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Alignment="1">
      <alignment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vertical="center" wrapText="1"/>
    </xf>
    <xf numFmtId="2" fontId="6" fillId="0" borderId="7" xfId="0" applyNumberFormat="1" applyFont="1" applyBorder="1" applyAlignment="1">
      <alignment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2" fontId="11" fillId="3" borderId="2" xfId="0" applyNumberFormat="1" applyFont="1" applyFill="1" applyBorder="1" applyAlignment="1">
      <alignment horizontal="center" vertical="center" wrapText="1"/>
    </xf>
    <xf numFmtId="2" fontId="11" fillId="3" borderId="9" xfId="0" applyNumberFormat="1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2" fontId="3" fillId="3" borderId="0" xfId="0" applyNumberFormat="1" applyFont="1" applyFill="1" applyAlignment="1">
      <alignment horizontal="center" vertical="center" wrapText="1"/>
    </xf>
    <xf numFmtId="2" fontId="3" fillId="3" borderId="10" xfId="0" applyNumberFormat="1" applyFont="1" applyFill="1" applyBorder="1" applyAlignment="1">
      <alignment horizontal="center" vertical="center" wrapText="1"/>
    </xf>
    <xf numFmtId="2" fontId="3" fillId="3" borderId="6" xfId="0" applyNumberFormat="1" applyFont="1" applyFill="1" applyBorder="1" applyAlignment="1">
      <alignment horizontal="center" vertical="center" wrapText="1"/>
    </xf>
    <xf numFmtId="2" fontId="3" fillId="3" borderId="7" xfId="0" applyNumberFormat="1" applyFont="1" applyFill="1" applyBorder="1" applyAlignment="1">
      <alignment horizontal="center" vertical="center" wrapText="1"/>
    </xf>
    <xf numFmtId="2" fontId="3" fillId="3" borderId="1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justify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justify" vertical="center"/>
    </xf>
    <xf numFmtId="0" fontId="6" fillId="5" borderId="0" xfId="0" applyFont="1" applyFill="1" applyAlignment="1">
      <alignment horizontal="justify" vertical="center"/>
    </xf>
    <xf numFmtId="0" fontId="6" fillId="5" borderId="10" xfId="0" applyFont="1" applyFill="1" applyBorder="1" applyAlignment="1">
      <alignment horizontal="justify" vertical="center"/>
    </xf>
    <xf numFmtId="0" fontId="3" fillId="5" borderId="4" xfId="0" applyFont="1" applyFill="1" applyBorder="1" applyAlignment="1">
      <alignment horizontal="justify" vertical="center"/>
    </xf>
    <xf numFmtId="0" fontId="6" fillId="5" borderId="6" xfId="0" applyFont="1" applyFill="1" applyBorder="1" applyAlignment="1">
      <alignment horizontal="justify" vertical="center"/>
    </xf>
    <xf numFmtId="0" fontId="6" fillId="5" borderId="7" xfId="0" applyFont="1" applyFill="1" applyBorder="1" applyAlignment="1">
      <alignment horizontal="justify" vertical="center"/>
    </xf>
    <xf numFmtId="0" fontId="6" fillId="5" borderId="11" xfId="0" applyFont="1" applyFill="1" applyBorder="1" applyAlignment="1">
      <alignment horizontal="justify" vertical="center"/>
    </xf>
    <xf numFmtId="0" fontId="3" fillId="5" borderId="4" xfId="0" applyFont="1" applyFill="1" applyBorder="1" applyAlignment="1">
      <alignment horizontal="justify" vertical="center" wrapText="1"/>
    </xf>
    <xf numFmtId="0" fontId="3" fillId="5" borderId="0" xfId="0" applyFont="1" applyFill="1" applyAlignment="1">
      <alignment horizontal="justify" vertical="center" wrapText="1"/>
    </xf>
    <xf numFmtId="2" fontId="3" fillId="3" borderId="14" xfId="0" applyNumberFormat="1" applyFont="1" applyFill="1" applyBorder="1" applyAlignment="1">
      <alignment horizontal="center" vertical="center"/>
    </xf>
    <xf numFmtId="2" fontId="3" fillId="3" borderId="15" xfId="0" applyNumberFormat="1" applyFont="1" applyFill="1" applyBorder="1" applyAlignment="1">
      <alignment horizontal="center" vertical="center"/>
    </xf>
    <xf numFmtId="2" fontId="3" fillId="3" borderId="17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2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/>
    </xf>
    <xf numFmtId="2" fontId="3" fillId="3" borderId="10" xfId="0" applyNumberFormat="1" applyFont="1" applyFill="1" applyBorder="1" applyAlignment="1">
      <alignment horizontal="center" vertical="center"/>
    </xf>
    <xf numFmtId="2" fontId="11" fillId="3" borderId="6" xfId="0" applyNumberFormat="1" applyFont="1" applyFill="1" applyBorder="1" applyAlignment="1">
      <alignment horizontal="center" vertical="center"/>
    </xf>
    <xf numFmtId="2" fontId="11" fillId="3" borderId="7" xfId="0" applyNumberFormat="1" applyFont="1" applyFill="1" applyBorder="1" applyAlignment="1">
      <alignment horizontal="center" vertical="center"/>
    </xf>
    <xf numFmtId="2" fontId="11" fillId="3" borderId="11" xfId="0" applyNumberFormat="1" applyFont="1" applyFill="1" applyBorder="1" applyAlignment="1">
      <alignment horizontal="center" vertical="center"/>
    </xf>
    <xf numFmtId="2" fontId="6" fillId="5" borderId="15" xfId="0" applyNumberFormat="1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H67"/>
  <sheetViews>
    <sheetView showGridLines="0" zoomScale="202" zoomScaleNormal="202" workbookViewId="0">
      <selection activeCell="C12" sqref="C12:E12"/>
    </sheetView>
  </sheetViews>
  <sheetFormatPr baseColWidth="10" defaultRowHeight="6.75" customHeight="1"/>
  <cols>
    <col min="1" max="1" width="0.7109375" style="7" customWidth="1"/>
    <col min="2" max="2" width="2" style="7" customWidth="1"/>
    <col min="3" max="3" width="24.42578125" style="7" customWidth="1"/>
    <col min="4" max="6" width="11.42578125" style="7"/>
    <col min="7" max="7" width="11.5703125" style="7" bestFit="1" customWidth="1"/>
    <col min="8" max="8" width="11.85546875" style="7" bestFit="1" customWidth="1"/>
    <col min="9" max="16384" width="11.42578125" style="7"/>
  </cols>
  <sheetData>
    <row r="1" spans="2:8" ht="9.9499999999999993" customHeight="1" thickBot="1">
      <c r="B1" s="1"/>
    </row>
    <row r="2" spans="2:8" ht="9.9499999999999993" customHeight="1">
      <c r="B2" s="109" t="s">
        <v>152</v>
      </c>
      <c r="C2" s="110"/>
      <c r="D2" s="110"/>
      <c r="E2" s="110"/>
      <c r="F2" s="110"/>
      <c r="G2" s="110"/>
      <c r="H2" s="111"/>
    </row>
    <row r="3" spans="2:8" ht="9.9499999999999993" customHeight="1">
      <c r="B3" s="112" t="s">
        <v>0</v>
      </c>
      <c r="C3" s="113"/>
      <c r="D3" s="113"/>
      <c r="E3" s="113"/>
      <c r="F3" s="113"/>
      <c r="G3" s="113"/>
      <c r="H3" s="114"/>
    </row>
    <row r="4" spans="2:8" ht="9.9499999999999993" customHeight="1" thickBot="1">
      <c r="B4" s="115" t="s">
        <v>169</v>
      </c>
      <c r="C4" s="116"/>
      <c r="D4" s="116"/>
      <c r="E4" s="116"/>
      <c r="F4" s="116"/>
      <c r="G4" s="116"/>
      <c r="H4" s="117"/>
    </row>
    <row r="5" spans="2:8" ht="9.9499999999999993" customHeight="1">
      <c r="B5" s="8"/>
      <c r="C5" s="9"/>
      <c r="D5" s="9"/>
      <c r="E5" s="9"/>
      <c r="F5" s="9"/>
      <c r="G5" s="84">
        <v>2020</v>
      </c>
      <c r="H5" s="85">
        <v>2019</v>
      </c>
    </row>
    <row r="6" spans="2:8" ht="9.9499999999999993" customHeight="1">
      <c r="B6" s="118" t="s">
        <v>63</v>
      </c>
      <c r="C6" s="119"/>
      <c r="D6" s="119"/>
      <c r="E6" s="119"/>
      <c r="F6" s="10"/>
      <c r="G6" s="10"/>
      <c r="H6" s="11"/>
    </row>
    <row r="7" spans="2:8" ht="9.9499999999999993" customHeight="1">
      <c r="B7" s="120" t="s">
        <v>64</v>
      </c>
      <c r="C7" s="121"/>
      <c r="D7" s="121"/>
      <c r="E7" s="121"/>
      <c r="F7" s="10"/>
      <c r="G7" s="50">
        <f>+G8+G9+G10+G11+G12+G13+G14</f>
        <v>16090951.23</v>
      </c>
      <c r="H7" s="51">
        <v>27659100.550000001</v>
      </c>
    </row>
    <row r="8" spans="2:8" ht="9.9499999999999993" customHeight="1">
      <c r="B8" s="8"/>
      <c r="C8" s="108" t="s">
        <v>65</v>
      </c>
      <c r="D8" s="108"/>
      <c r="E8" s="108"/>
      <c r="F8" s="10"/>
      <c r="G8" s="52">
        <v>4925043</v>
      </c>
      <c r="H8" s="53">
        <v>7265699</v>
      </c>
    </row>
    <row r="9" spans="2:8" ht="9.9499999999999993" customHeight="1">
      <c r="B9" s="8"/>
      <c r="C9" s="108" t="s">
        <v>66</v>
      </c>
      <c r="D9" s="108"/>
      <c r="E9" s="108"/>
      <c r="F9" s="10"/>
      <c r="G9" s="52">
        <v>0</v>
      </c>
      <c r="H9" s="53">
        <v>0</v>
      </c>
    </row>
    <row r="10" spans="2:8" ht="9.9499999999999993" customHeight="1">
      <c r="B10" s="8"/>
      <c r="C10" s="108" t="s">
        <v>67</v>
      </c>
      <c r="D10" s="108"/>
      <c r="E10" s="108"/>
      <c r="F10" s="10"/>
      <c r="G10" s="52">
        <v>0</v>
      </c>
      <c r="H10" s="53">
        <v>0</v>
      </c>
    </row>
    <row r="11" spans="2:8" ht="9.9499999999999993" customHeight="1">
      <c r="B11" s="8"/>
      <c r="C11" s="108" t="s">
        <v>68</v>
      </c>
      <c r="D11" s="108"/>
      <c r="E11" s="108"/>
      <c r="F11" s="10"/>
      <c r="G11" s="52">
        <v>9972246.0800000001</v>
      </c>
      <c r="H11" s="53">
        <v>15337308.42</v>
      </c>
    </row>
    <row r="12" spans="2:8" ht="9.9499999999999993" customHeight="1">
      <c r="B12" s="8"/>
      <c r="C12" s="108" t="s">
        <v>69</v>
      </c>
      <c r="D12" s="108"/>
      <c r="E12" s="108"/>
      <c r="F12" s="10"/>
      <c r="G12" s="52">
        <v>752932.92</v>
      </c>
      <c r="H12" s="53">
        <v>2686790.17</v>
      </c>
    </row>
    <row r="13" spans="2:8" ht="9.9499999999999993" customHeight="1">
      <c r="B13" s="12"/>
      <c r="C13" s="122" t="s">
        <v>70</v>
      </c>
      <c r="D13" s="108"/>
      <c r="E13" s="108"/>
      <c r="F13" s="10"/>
      <c r="G13" s="52">
        <v>440729.23</v>
      </c>
      <c r="H13" s="53">
        <v>2369302.96</v>
      </c>
    </row>
    <row r="14" spans="2:8" ht="9.9499999999999993" customHeight="1">
      <c r="B14" s="8"/>
      <c r="C14" s="108" t="s">
        <v>71</v>
      </c>
      <c r="D14" s="108"/>
      <c r="E14" s="108"/>
      <c r="F14" s="10"/>
      <c r="G14" s="52">
        <v>0</v>
      </c>
      <c r="H14" s="53">
        <v>0</v>
      </c>
    </row>
    <row r="15" spans="2:8" ht="14.25">
      <c r="B15" s="120" t="s">
        <v>72</v>
      </c>
      <c r="C15" s="121"/>
      <c r="D15" s="121"/>
      <c r="E15" s="121"/>
      <c r="F15" s="10"/>
      <c r="G15" s="54">
        <f>+G16+G17</f>
        <v>175106691.97</v>
      </c>
      <c r="H15" s="55">
        <v>255478627.36000001</v>
      </c>
    </row>
    <row r="16" spans="2:8" ht="14.25">
      <c r="B16" s="8"/>
      <c r="C16" s="108" t="s">
        <v>73</v>
      </c>
      <c r="D16" s="108"/>
      <c r="E16" s="108"/>
      <c r="F16" s="10"/>
      <c r="G16" s="52">
        <v>175106691.97</v>
      </c>
      <c r="H16" s="53">
        <v>253628627.36000001</v>
      </c>
    </row>
    <row r="17" spans="2:8" ht="9.9499999999999993" customHeight="1">
      <c r="B17" s="8"/>
      <c r="C17" s="108" t="s">
        <v>74</v>
      </c>
      <c r="D17" s="108"/>
      <c r="E17" s="108"/>
      <c r="F17" s="10"/>
      <c r="G17" s="52">
        <v>0</v>
      </c>
      <c r="H17" s="53">
        <v>1850000</v>
      </c>
    </row>
    <row r="18" spans="2:8" ht="9.9499999999999993" customHeight="1">
      <c r="B18" s="120" t="s">
        <v>75</v>
      </c>
      <c r="C18" s="121"/>
      <c r="D18" s="121"/>
      <c r="E18" s="121"/>
      <c r="F18" s="10"/>
      <c r="G18" s="54">
        <f>+G19+G20+G21+G22+G23</f>
        <v>0</v>
      </c>
      <c r="H18" s="55">
        <v>0</v>
      </c>
    </row>
    <row r="19" spans="2:8" ht="9.9499999999999993" customHeight="1">
      <c r="B19" s="8"/>
      <c r="C19" s="108" t="s">
        <v>76</v>
      </c>
      <c r="D19" s="108"/>
      <c r="E19" s="108"/>
      <c r="F19" s="10"/>
      <c r="G19" s="52">
        <v>0</v>
      </c>
      <c r="H19" s="53">
        <v>0</v>
      </c>
    </row>
    <row r="20" spans="2:8" ht="9.9499999999999993" customHeight="1">
      <c r="B20" s="8"/>
      <c r="C20" s="108" t="s">
        <v>77</v>
      </c>
      <c r="D20" s="108"/>
      <c r="E20" s="108"/>
      <c r="F20" s="10"/>
      <c r="G20" s="52">
        <v>0</v>
      </c>
      <c r="H20" s="53">
        <v>0</v>
      </c>
    </row>
    <row r="21" spans="2:8" ht="9.9499999999999993" customHeight="1">
      <c r="B21" s="8"/>
      <c r="C21" s="108" t="s">
        <v>78</v>
      </c>
      <c r="D21" s="108"/>
      <c r="E21" s="108"/>
      <c r="F21" s="10"/>
      <c r="G21" s="52">
        <v>0</v>
      </c>
      <c r="H21" s="53">
        <v>0</v>
      </c>
    </row>
    <row r="22" spans="2:8" ht="9.9499999999999993" customHeight="1">
      <c r="B22" s="8"/>
      <c r="C22" s="108" t="s">
        <v>79</v>
      </c>
      <c r="D22" s="108"/>
      <c r="E22" s="108"/>
      <c r="F22" s="10"/>
      <c r="G22" s="52">
        <v>0</v>
      </c>
      <c r="H22" s="53">
        <v>0</v>
      </c>
    </row>
    <row r="23" spans="2:8" ht="9.9499999999999993" customHeight="1">
      <c r="B23" s="8"/>
      <c r="C23" s="108" t="s">
        <v>80</v>
      </c>
      <c r="D23" s="108"/>
      <c r="E23" s="108"/>
      <c r="F23" s="10"/>
      <c r="G23" s="52">
        <v>0</v>
      </c>
      <c r="H23" s="53">
        <v>0</v>
      </c>
    </row>
    <row r="24" spans="2:8" ht="9.9499999999999993" customHeight="1">
      <c r="B24" s="8"/>
      <c r="C24" s="10"/>
      <c r="D24" s="10"/>
      <c r="E24" s="10"/>
      <c r="F24" s="10"/>
      <c r="G24" s="56"/>
      <c r="H24" s="53"/>
    </row>
    <row r="25" spans="2:8" ht="9.9499999999999993" customHeight="1">
      <c r="B25" s="120" t="s">
        <v>81</v>
      </c>
      <c r="C25" s="121"/>
      <c r="D25" s="121"/>
      <c r="E25" s="121"/>
      <c r="F25" s="10"/>
      <c r="G25" s="54">
        <f>+G7+G15+G18</f>
        <v>191197643.19999999</v>
      </c>
      <c r="H25" s="55">
        <v>283137727.91000003</v>
      </c>
    </row>
    <row r="26" spans="2:8" ht="9.9499999999999993" customHeight="1">
      <c r="B26" s="8"/>
      <c r="C26" s="10"/>
      <c r="D26" s="10"/>
      <c r="E26" s="10"/>
      <c r="F26" s="10"/>
      <c r="G26" s="56"/>
      <c r="H26" s="53"/>
    </row>
    <row r="27" spans="2:8" ht="9.9499999999999993" customHeight="1">
      <c r="B27" s="118" t="s">
        <v>82</v>
      </c>
      <c r="C27" s="119"/>
      <c r="D27" s="119"/>
      <c r="E27" s="119"/>
      <c r="F27" s="10"/>
      <c r="G27" s="56"/>
      <c r="H27" s="53"/>
    </row>
    <row r="28" spans="2:8" ht="9.9499999999999993" customHeight="1">
      <c r="B28" s="120" t="s">
        <v>83</v>
      </c>
      <c r="C28" s="121"/>
      <c r="D28" s="121"/>
      <c r="E28" s="121"/>
      <c r="F28" s="10"/>
      <c r="G28" s="54">
        <f>+G29+G30+G31</f>
        <v>82284892.530000001</v>
      </c>
      <c r="H28" s="55">
        <v>121266068.27</v>
      </c>
    </row>
    <row r="29" spans="2:8" ht="9.9499999999999993" customHeight="1">
      <c r="B29" s="8"/>
      <c r="C29" s="108" t="s">
        <v>84</v>
      </c>
      <c r="D29" s="108"/>
      <c r="E29" s="108"/>
      <c r="F29" s="10"/>
      <c r="G29" s="52">
        <v>41340240.859999999</v>
      </c>
      <c r="H29" s="53">
        <v>55783674.619999997</v>
      </c>
    </row>
    <row r="30" spans="2:8" ht="9.9499999999999993" customHeight="1">
      <c r="B30" s="8"/>
      <c r="C30" s="108" t="s">
        <v>85</v>
      </c>
      <c r="D30" s="108"/>
      <c r="E30" s="108"/>
      <c r="F30" s="10"/>
      <c r="G30" s="52">
        <v>17777868.82</v>
      </c>
      <c r="H30" s="53">
        <v>21433150.780000001</v>
      </c>
    </row>
    <row r="31" spans="2:8" ht="9.9499999999999993" customHeight="1">
      <c r="B31" s="8"/>
      <c r="C31" s="108" t="s">
        <v>86</v>
      </c>
      <c r="D31" s="108"/>
      <c r="E31" s="108"/>
      <c r="F31" s="10"/>
      <c r="G31" s="52">
        <v>23166782.850000001</v>
      </c>
      <c r="H31" s="53">
        <v>44049242.869999997</v>
      </c>
    </row>
    <row r="32" spans="2:8" ht="9.9499999999999993" customHeight="1">
      <c r="B32" s="120" t="s">
        <v>87</v>
      </c>
      <c r="C32" s="121"/>
      <c r="D32" s="121"/>
      <c r="E32" s="121"/>
      <c r="F32" s="10"/>
      <c r="G32" s="54">
        <f>+G33+G34+G35+G36+G37+G38+G39+G40+G41</f>
        <v>5153201.96</v>
      </c>
      <c r="H32" s="55">
        <v>8302552.0099999998</v>
      </c>
    </row>
    <row r="33" spans="2:8" ht="9.9499999999999993" customHeight="1">
      <c r="B33" s="8"/>
      <c r="C33" s="108" t="s">
        <v>88</v>
      </c>
      <c r="D33" s="108"/>
      <c r="E33" s="108"/>
      <c r="F33" s="10"/>
      <c r="G33" s="52">
        <v>0</v>
      </c>
      <c r="H33" s="53">
        <v>0</v>
      </c>
    </row>
    <row r="34" spans="2:8" ht="9.9499999999999993" customHeight="1">
      <c r="B34" s="8"/>
      <c r="C34" s="108" t="s">
        <v>89</v>
      </c>
      <c r="D34" s="108"/>
      <c r="E34" s="108"/>
      <c r="F34" s="10"/>
      <c r="G34" s="52">
        <v>0</v>
      </c>
      <c r="H34" s="53">
        <v>567888.30000000005</v>
      </c>
    </row>
    <row r="35" spans="2:8" ht="9.9499999999999993" customHeight="1">
      <c r="B35" s="8"/>
      <c r="C35" s="108" t="s">
        <v>90</v>
      </c>
      <c r="D35" s="108"/>
      <c r="E35" s="108"/>
      <c r="F35" s="10"/>
      <c r="G35" s="52">
        <v>789820</v>
      </c>
      <c r="H35" s="53">
        <v>830996</v>
      </c>
    </row>
    <row r="36" spans="2:8" ht="9.9499999999999993" customHeight="1">
      <c r="B36" s="8"/>
      <c r="C36" s="108" t="s">
        <v>91</v>
      </c>
      <c r="D36" s="108"/>
      <c r="E36" s="108"/>
      <c r="F36" s="10"/>
      <c r="G36" s="52">
        <v>3050091.96</v>
      </c>
      <c r="H36" s="53">
        <v>5296042.71</v>
      </c>
    </row>
    <row r="37" spans="2:8" ht="9.9499999999999993" customHeight="1">
      <c r="B37" s="8"/>
      <c r="C37" s="108" t="s">
        <v>92</v>
      </c>
      <c r="D37" s="108"/>
      <c r="E37" s="108"/>
      <c r="F37" s="10"/>
      <c r="G37" s="52">
        <v>1078290</v>
      </c>
      <c r="H37" s="53">
        <v>1482625</v>
      </c>
    </row>
    <row r="38" spans="2:8" ht="9.9499999999999993" customHeight="1">
      <c r="B38" s="8"/>
      <c r="C38" s="108" t="s">
        <v>93</v>
      </c>
      <c r="D38" s="108"/>
      <c r="E38" s="108"/>
      <c r="F38" s="10"/>
      <c r="G38" s="52">
        <v>0</v>
      </c>
      <c r="H38" s="53">
        <v>0</v>
      </c>
    </row>
    <row r="39" spans="2:8" ht="9.9499999999999993" customHeight="1">
      <c r="B39" s="8"/>
      <c r="C39" s="108" t="s">
        <v>94</v>
      </c>
      <c r="D39" s="108"/>
      <c r="E39" s="108"/>
      <c r="F39" s="10"/>
      <c r="G39" s="52">
        <v>0</v>
      </c>
      <c r="H39" s="53">
        <v>0</v>
      </c>
    </row>
    <row r="40" spans="2:8" ht="9.9499999999999993" customHeight="1">
      <c r="B40" s="8"/>
      <c r="C40" s="108" t="s">
        <v>95</v>
      </c>
      <c r="D40" s="108"/>
      <c r="E40" s="108"/>
      <c r="F40" s="10"/>
      <c r="G40" s="52">
        <v>235000</v>
      </c>
      <c r="H40" s="53">
        <v>125000</v>
      </c>
    </row>
    <row r="41" spans="2:8" ht="9.9499999999999993" customHeight="1">
      <c r="B41" s="8"/>
      <c r="C41" s="108" t="s">
        <v>96</v>
      </c>
      <c r="D41" s="108"/>
      <c r="E41" s="108"/>
      <c r="F41" s="10"/>
      <c r="G41" s="52">
        <v>0</v>
      </c>
      <c r="H41" s="53">
        <v>0</v>
      </c>
    </row>
    <row r="42" spans="2:8" ht="9.9499999999999993" customHeight="1">
      <c r="B42" s="120" t="s">
        <v>97</v>
      </c>
      <c r="C42" s="121"/>
      <c r="D42" s="121"/>
      <c r="E42" s="121"/>
      <c r="F42" s="10"/>
      <c r="G42" s="54">
        <f>+G43+G44+G45</f>
        <v>6013910.1100000003</v>
      </c>
      <c r="H42" s="55">
        <v>18690169.390000001</v>
      </c>
    </row>
    <row r="43" spans="2:8" ht="9.9499999999999993" customHeight="1">
      <c r="B43" s="8"/>
      <c r="C43" s="108" t="s">
        <v>98</v>
      </c>
      <c r="D43" s="108"/>
      <c r="E43" s="108"/>
      <c r="F43" s="10"/>
      <c r="G43" s="52">
        <v>0</v>
      </c>
      <c r="H43" s="53">
        <v>0</v>
      </c>
    </row>
    <row r="44" spans="2:8" ht="9.9499999999999993" customHeight="1">
      <c r="B44" s="8"/>
      <c r="C44" s="108" t="s">
        <v>49</v>
      </c>
      <c r="D44" s="108"/>
      <c r="E44" s="108"/>
      <c r="F44" s="10"/>
      <c r="G44" s="52">
        <v>0</v>
      </c>
      <c r="H44" s="53">
        <v>0</v>
      </c>
    </row>
    <row r="45" spans="2:8" ht="9.9499999999999993" customHeight="1">
      <c r="B45" s="8"/>
      <c r="C45" s="108" t="s">
        <v>99</v>
      </c>
      <c r="D45" s="108"/>
      <c r="E45" s="108"/>
      <c r="F45" s="10"/>
      <c r="G45" s="52">
        <v>6013910.1100000003</v>
      </c>
      <c r="H45" s="53">
        <v>18690169.390000001</v>
      </c>
    </row>
    <row r="46" spans="2:8" ht="9.9499999999999993" customHeight="1">
      <c r="B46" s="120" t="s">
        <v>100</v>
      </c>
      <c r="C46" s="121"/>
      <c r="D46" s="121"/>
      <c r="E46" s="121"/>
      <c r="F46" s="10"/>
      <c r="G46" s="54">
        <f>+G47+G48+G49+G50+G51</f>
        <v>3771745.78</v>
      </c>
      <c r="H46" s="55">
        <v>7133946.3899999997</v>
      </c>
    </row>
    <row r="47" spans="2:8" ht="9.9499999999999993" customHeight="1">
      <c r="B47" s="8"/>
      <c r="C47" s="108" t="s">
        <v>101</v>
      </c>
      <c r="D47" s="108"/>
      <c r="E47" s="108"/>
      <c r="F47" s="10"/>
      <c r="G47" s="52">
        <v>3771745.78</v>
      </c>
      <c r="H47" s="53">
        <v>7133946.3899999997</v>
      </c>
    </row>
    <row r="48" spans="2:8" ht="9.9499999999999993" customHeight="1">
      <c r="B48" s="8"/>
      <c r="C48" s="108" t="s">
        <v>102</v>
      </c>
      <c r="D48" s="108"/>
      <c r="E48" s="108"/>
      <c r="F48" s="10"/>
      <c r="G48" s="52">
        <v>0</v>
      </c>
      <c r="H48" s="53">
        <v>0</v>
      </c>
    </row>
    <row r="49" spans="2:8" ht="9.9499999999999993" customHeight="1">
      <c r="B49" s="8"/>
      <c r="C49" s="108" t="s">
        <v>103</v>
      </c>
      <c r="D49" s="108"/>
      <c r="E49" s="108"/>
      <c r="F49" s="10"/>
      <c r="G49" s="52">
        <v>0</v>
      </c>
      <c r="H49" s="53">
        <v>0</v>
      </c>
    </row>
    <row r="50" spans="2:8" ht="9.9499999999999993" customHeight="1">
      <c r="B50" s="8"/>
      <c r="C50" s="108" t="s">
        <v>104</v>
      </c>
      <c r="D50" s="108"/>
      <c r="E50" s="108"/>
      <c r="F50" s="10"/>
      <c r="G50" s="52">
        <v>0</v>
      </c>
      <c r="H50" s="53">
        <v>0</v>
      </c>
    </row>
    <row r="51" spans="2:8" ht="9.9499999999999993" customHeight="1">
      <c r="B51" s="8"/>
      <c r="C51" s="108" t="s">
        <v>105</v>
      </c>
      <c r="D51" s="108"/>
      <c r="E51" s="108"/>
      <c r="F51" s="10"/>
      <c r="G51" s="52">
        <v>0</v>
      </c>
      <c r="H51" s="53">
        <v>0</v>
      </c>
    </row>
    <row r="52" spans="2:8" ht="9.9499999999999993" customHeight="1">
      <c r="B52" s="120" t="s">
        <v>106</v>
      </c>
      <c r="C52" s="121"/>
      <c r="D52" s="121"/>
      <c r="E52" s="121"/>
      <c r="F52" s="10"/>
      <c r="G52" s="54">
        <f>+G53+G54+G55+G56+G57+G58</f>
        <v>0</v>
      </c>
      <c r="H52" s="55">
        <v>2418179.09</v>
      </c>
    </row>
    <row r="53" spans="2:8" ht="9.9499999999999993" customHeight="1">
      <c r="B53" s="8"/>
      <c r="C53" s="108" t="s">
        <v>107</v>
      </c>
      <c r="D53" s="108"/>
      <c r="E53" s="108"/>
      <c r="F53" s="10"/>
      <c r="G53" s="52">
        <v>0</v>
      </c>
      <c r="H53" s="53">
        <v>2418179.09</v>
      </c>
    </row>
    <row r="54" spans="2:8" ht="9.9499999999999993" customHeight="1">
      <c r="B54" s="8"/>
      <c r="C54" s="108" t="s">
        <v>108</v>
      </c>
      <c r="D54" s="108"/>
      <c r="E54" s="108"/>
      <c r="F54" s="10"/>
      <c r="G54" s="52">
        <v>0</v>
      </c>
      <c r="H54" s="53">
        <v>0</v>
      </c>
    </row>
    <row r="55" spans="2:8" ht="9.9499999999999993" customHeight="1">
      <c r="B55" s="8"/>
      <c r="C55" s="108" t="s">
        <v>109</v>
      </c>
      <c r="D55" s="108"/>
      <c r="E55" s="108"/>
      <c r="F55" s="10"/>
      <c r="G55" s="52">
        <v>0</v>
      </c>
      <c r="H55" s="53">
        <v>0</v>
      </c>
    </row>
    <row r="56" spans="2:8" ht="9.9499999999999993" customHeight="1">
      <c r="B56" s="8"/>
      <c r="C56" s="108" t="s">
        <v>110</v>
      </c>
      <c r="D56" s="108"/>
      <c r="E56" s="108"/>
      <c r="F56" s="10"/>
      <c r="G56" s="52">
        <v>0</v>
      </c>
      <c r="H56" s="53">
        <v>0</v>
      </c>
    </row>
    <row r="57" spans="2:8" ht="9.9499999999999993" customHeight="1">
      <c r="B57" s="8"/>
      <c r="C57" s="108" t="s">
        <v>111</v>
      </c>
      <c r="D57" s="108"/>
      <c r="E57" s="108"/>
      <c r="F57" s="10"/>
      <c r="G57" s="52">
        <v>0</v>
      </c>
      <c r="H57" s="53">
        <v>0</v>
      </c>
    </row>
    <row r="58" spans="2:8" ht="9.9499999999999993" customHeight="1">
      <c r="B58" s="8"/>
      <c r="C58" s="108" t="s">
        <v>112</v>
      </c>
      <c r="D58" s="108"/>
      <c r="E58" s="108"/>
      <c r="F58" s="10"/>
      <c r="G58" s="52">
        <v>0</v>
      </c>
      <c r="H58" s="53">
        <v>0</v>
      </c>
    </row>
    <row r="59" spans="2:8" ht="9.9499999999999993" customHeight="1">
      <c r="B59" s="120" t="s">
        <v>113</v>
      </c>
      <c r="C59" s="121"/>
      <c r="D59" s="121"/>
      <c r="E59" s="121"/>
      <c r="F59" s="10"/>
      <c r="G59" s="54">
        <f>+G60</f>
        <v>6857112.9900000002</v>
      </c>
      <c r="H59" s="55">
        <v>97570765.730000004</v>
      </c>
    </row>
    <row r="60" spans="2:8" ht="9.9499999999999993" customHeight="1">
      <c r="B60" s="8"/>
      <c r="C60" s="108" t="s">
        <v>114</v>
      </c>
      <c r="D60" s="108"/>
      <c r="E60" s="108"/>
      <c r="F60" s="10"/>
      <c r="G60" s="52">
        <v>6857112.9900000002</v>
      </c>
      <c r="H60" s="53">
        <v>97570765.730000004</v>
      </c>
    </row>
    <row r="61" spans="2:8" ht="9.9499999999999993" customHeight="1">
      <c r="B61" s="124"/>
      <c r="C61" s="125"/>
      <c r="D61" s="125"/>
      <c r="E61" s="125"/>
      <c r="F61" s="10"/>
      <c r="G61" s="56"/>
      <c r="H61" s="53"/>
    </row>
    <row r="62" spans="2:8" ht="9.9499999999999993" customHeight="1">
      <c r="B62" s="120" t="s">
        <v>115</v>
      </c>
      <c r="C62" s="121"/>
      <c r="D62" s="121"/>
      <c r="E62" s="121"/>
      <c r="F62" s="10"/>
      <c r="G62" s="54">
        <f>+G28+G32+G42+G46+G52+G59</f>
        <v>104080863.36999999</v>
      </c>
      <c r="H62" s="55">
        <v>255381680.88</v>
      </c>
    </row>
    <row r="63" spans="2:8" ht="9.9499999999999993" customHeight="1">
      <c r="B63" s="8"/>
      <c r="C63" s="10"/>
      <c r="D63" s="10"/>
      <c r="E63" s="10"/>
      <c r="F63" s="10"/>
      <c r="G63" s="56"/>
      <c r="H63" s="53"/>
    </row>
    <row r="64" spans="2:8" ht="9.9499999999999993" customHeight="1">
      <c r="B64" s="120" t="s">
        <v>116</v>
      </c>
      <c r="C64" s="121"/>
      <c r="D64" s="121"/>
      <c r="E64" s="121"/>
      <c r="F64" s="10"/>
      <c r="G64" s="54">
        <f>+G25-G62</f>
        <v>87116779.829999998</v>
      </c>
      <c r="H64" s="55">
        <v>27756047.030000001</v>
      </c>
    </row>
    <row r="65" spans="2:8" ht="9.9499999999999993" customHeight="1" thickBot="1">
      <c r="B65" s="13"/>
      <c r="C65" s="14"/>
      <c r="D65" s="14"/>
      <c r="E65" s="14"/>
      <c r="F65" s="14"/>
      <c r="G65" s="15"/>
      <c r="H65" s="16"/>
    </row>
    <row r="66" spans="2:8" ht="6.75" customHeight="1">
      <c r="B66" s="17"/>
      <c r="C66" s="17"/>
      <c r="D66" s="17"/>
      <c r="E66" s="17"/>
      <c r="F66" s="17"/>
      <c r="G66" s="17"/>
      <c r="H66" s="17"/>
    </row>
    <row r="67" spans="2:8" ht="6.75" customHeight="1">
      <c r="B67" s="123" t="s">
        <v>117</v>
      </c>
      <c r="C67" s="123"/>
      <c r="D67" s="123"/>
      <c r="E67" s="123"/>
      <c r="F67" s="123"/>
      <c r="G67" s="123"/>
      <c r="H67" s="123"/>
    </row>
  </sheetData>
  <mergeCells count="60">
    <mergeCell ref="B67:H67"/>
    <mergeCell ref="B59:E59"/>
    <mergeCell ref="C60:E60"/>
    <mergeCell ref="B61:E61"/>
    <mergeCell ref="B62:E62"/>
    <mergeCell ref="B64:E64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8:E8"/>
    <mergeCell ref="B2:H2"/>
    <mergeCell ref="B3:H3"/>
    <mergeCell ref="B4:H4"/>
    <mergeCell ref="B6:E6"/>
    <mergeCell ref="B7:E7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1:H53"/>
  <sheetViews>
    <sheetView showGridLines="0" zoomScale="178" zoomScaleNormal="178" workbookViewId="0">
      <selection activeCell="C25" sqref="C25"/>
    </sheetView>
  </sheetViews>
  <sheetFormatPr baseColWidth="10" defaultRowHeight="8.25" customHeight="1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>
      <c r="B1" s="1"/>
    </row>
    <row r="2" spans="2:8" ht="8.25" customHeight="1" thickBot="1"/>
    <row r="3" spans="2:8" ht="15">
      <c r="B3" s="128" t="s">
        <v>152</v>
      </c>
      <c r="C3" s="129"/>
      <c r="D3" s="129"/>
      <c r="E3" s="129"/>
      <c r="F3" s="129"/>
      <c r="G3" s="129"/>
      <c r="H3" s="130"/>
    </row>
    <row r="4" spans="2:8" ht="8.25" customHeight="1">
      <c r="B4" s="131" t="s">
        <v>1</v>
      </c>
      <c r="C4" s="132"/>
      <c r="D4" s="132"/>
      <c r="E4" s="132"/>
      <c r="F4" s="132"/>
      <c r="G4" s="132"/>
      <c r="H4" s="133"/>
    </row>
    <row r="5" spans="2:8" ht="8.25" customHeight="1">
      <c r="B5" s="131" t="s">
        <v>170</v>
      </c>
      <c r="C5" s="132"/>
      <c r="D5" s="132"/>
      <c r="E5" s="132"/>
      <c r="F5" s="132"/>
      <c r="G5" s="132"/>
      <c r="H5" s="133"/>
    </row>
    <row r="6" spans="2:8" ht="8.25" customHeight="1">
      <c r="B6" s="134"/>
      <c r="C6" s="135"/>
      <c r="D6" s="135"/>
      <c r="E6" s="135"/>
      <c r="F6" s="135"/>
      <c r="G6" s="135"/>
      <c r="H6" s="136"/>
    </row>
    <row r="7" spans="2:8" ht="8.25" customHeight="1">
      <c r="B7" s="82" t="s">
        <v>5</v>
      </c>
      <c r="C7" s="86">
        <v>2020</v>
      </c>
      <c r="D7" s="86">
        <v>2019</v>
      </c>
      <c r="E7" s="87"/>
      <c r="F7" s="83" t="s">
        <v>6</v>
      </c>
      <c r="G7" s="86">
        <v>2020</v>
      </c>
      <c r="H7" s="88">
        <v>2019</v>
      </c>
    </row>
    <row r="8" spans="2:8" ht="8.25" customHeight="1">
      <c r="B8" s="3" t="s">
        <v>7</v>
      </c>
      <c r="C8" s="44"/>
      <c r="D8" s="44"/>
      <c r="E8" s="45"/>
      <c r="F8" s="46" t="s">
        <v>8</v>
      </c>
      <c r="G8" s="45"/>
      <c r="H8" s="4"/>
    </row>
    <row r="9" spans="2:8" ht="8.25" customHeight="1">
      <c r="B9" s="36" t="s">
        <v>9</v>
      </c>
      <c r="C9" s="47">
        <v>78960913.590000004</v>
      </c>
      <c r="D9" s="47">
        <v>17192116.539999999</v>
      </c>
      <c r="E9" s="45"/>
      <c r="F9" s="37" t="s">
        <v>10</v>
      </c>
      <c r="G9" s="47">
        <v>7397035.6799999997</v>
      </c>
      <c r="H9" s="40">
        <v>4884545.79</v>
      </c>
    </row>
    <row r="10" spans="2:8" ht="8.25" customHeight="1">
      <c r="B10" s="36" t="s">
        <v>11</v>
      </c>
      <c r="C10" s="47">
        <v>11129526.18</v>
      </c>
      <c r="D10" s="47">
        <v>5381107.3300000001</v>
      </c>
      <c r="E10" s="45"/>
      <c r="F10" s="37" t="s">
        <v>12</v>
      </c>
      <c r="G10" s="47">
        <v>18500</v>
      </c>
      <c r="H10" s="40">
        <v>18500</v>
      </c>
    </row>
    <row r="11" spans="2:8" ht="8.25" customHeight="1">
      <c r="B11" s="36" t="s">
        <v>13</v>
      </c>
      <c r="C11" s="47">
        <v>0</v>
      </c>
      <c r="D11" s="47">
        <v>0</v>
      </c>
      <c r="E11" s="45"/>
      <c r="F11" s="37" t="s">
        <v>14</v>
      </c>
      <c r="G11" s="47">
        <v>2011330</v>
      </c>
      <c r="H11" s="40">
        <v>0</v>
      </c>
    </row>
    <row r="12" spans="2:8" ht="8.25" customHeight="1">
      <c r="B12" s="36" t="s">
        <v>15</v>
      </c>
      <c r="C12" s="47">
        <v>0</v>
      </c>
      <c r="D12" s="47">
        <v>0</v>
      </c>
      <c r="E12" s="45"/>
      <c r="F12" s="37" t="s">
        <v>16</v>
      </c>
      <c r="G12" s="47">
        <v>0</v>
      </c>
      <c r="H12" s="40">
        <v>0</v>
      </c>
    </row>
    <row r="13" spans="2:8" ht="8.25" customHeight="1">
      <c r="B13" s="36" t="s">
        <v>17</v>
      </c>
      <c r="C13" s="47">
        <v>0</v>
      </c>
      <c r="D13" s="47">
        <v>0</v>
      </c>
      <c r="E13" s="45"/>
      <c r="F13" s="37" t="s">
        <v>18</v>
      </c>
      <c r="G13" s="47">
        <v>0</v>
      </c>
      <c r="H13" s="40">
        <v>0</v>
      </c>
    </row>
    <row r="14" spans="2:8" ht="8.25" customHeight="1">
      <c r="B14" s="36" t="s">
        <v>19</v>
      </c>
      <c r="C14" s="47">
        <v>0</v>
      </c>
      <c r="D14" s="47">
        <v>0</v>
      </c>
      <c r="E14" s="45"/>
      <c r="F14" s="37" t="s">
        <v>20</v>
      </c>
      <c r="G14" s="47">
        <v>0</v>
      </c>
      <c r="H14" s="40">
        <v>0</v>
      </c>
    </row>
    <row r="15" spans="2:8" ht="8.25" customHeight="1">
      <c r="B15" s="36" t="s">
        <v>21</v>
      </c>
      <c r="C15" s="47">
        <v>0</v>
      </c>
      <c r="D15" s="47">
        <v>0</v>
      </c>
      <c r="E15" s="45"/>
      <c r="F15" s="37" t="s">
        <v>22</v>
      </c>
      <c r="G15" s="47">
        <v>0</v>
      </c>
      <c r="H15" s="40">
        <v>0</v>
      </c>
    </row>
    <row r="16" spans="2:8" ht="8.25" customHeight="1">
      <c r="B16" s="36"/>
      <c r="C16" s="48"/>
      <c r="D16" s="48"/>
      <c r="E16" s="45"/>
      <c r="F16" s="37" t="s">
        <v>23</v>
      </c>
      <c r="G16" s="47">
        <v>0</v>
      </c>
      <c r="H16" s="40">
        <v>430</v>
      </c>
    </row>
    <row r="17" spans="2:8" ht="8.25" customHeight="1">
      <c r="B17" s="36" t="s">
        <v>24</v>
      </c>
      <c r="C17" s="47">
        <f>+C9+C10+C11+C12+C13+C14+C15</f>
        <v>90090439.770000011</v>
      </c>
      <c r="D17" s="47">
        <v>22573223.870000001</v>
      </c>
      <c r="E17" s="45"/>
      <c r="F17" s="45"/>
      <c r="G17" s="48"/>
      <c r="H17" s="40"/>
    </row>
    <row r="18" spans="2:8" ht="8.25" customHeight="1">
      <c r="B18" s="36"/>
      <c r="C18" s="48"/>
      <c r="D18" s="48"/>
      <c r="E18" s="45"/>
      <c r="F18" s="37" t="s">
        <v>25</v>
      </c>
      <c r="G18" s="47">
        <f>+G9+G10+G11+G12+G13+G14+G15+G16</f>
        <v>9426865.6799999997</v>
      </c>
      <c r="H18" s="40">
        <v>4903475.79</v>
      </c>
    </row>
    <row r="19" spans="2:8" ht="8.25" customHeight="1">
      <c r="B19" s="2" t="s">
        <v>26</v>
      </c>
      <c r="C19" s="48"/>
      <c r="D19" s="48"/>
      <c r="E19" s="45"/>
      <c r="F19" s="45"/>
      <c r="G19" s="48"/>
      <c r="H19" s="40"/>
    </row>
    <row r="20" spans="2:8" ht="8.25" customHeight="1">
      <c r="B20" s="36" t="s">
        <v>27</v>
      </c>
      <c r="C20" s="47">
        <v>0</v>
      </c>
      <c r="D20" s="47">
        <v>0</v>
      </c>
      <c r="E20" s="45"/>
      <c r="F20" s="46" t="s">
        <v>28</v>
      </c>
      <c r="G20" s="48"/>
      <c r="H20" s="40"/>
    </row>
    <row r="21" spans="2:8" ht="8.25" customHeight="1">
      <c r="B21" s="36" t="s">
        <v>29</v>
      </c>
      <c r="C21" s="47">
        <v>0</v>
      </c>
      <c r="D21" s="47">
        <v>0</v>
      </c>
      <c r="E21" s="45"/>
      <c r="F21" s="37" t="s">
        <v>30</v>
      </c>
      <c r="G21" s="47">
        <v>0</v>
      </c>
      <c r="H21" s="40">
        <v>0</v>
      </c>
    </row>
    <row r="22" spans="2:8" ht="8.25" customHeight="1">
      <c r="B22" s="36" t="s">
        <v>31</v>
      </c>
      <c r="C22" s="47">
        <v>408858111.06</v>
      </c>
      <c r="D22" s="47">
        <v>399686276.17000002</v>
      </c>
      <c r="E22" s="45"/>
      <c r="F22" s="37" t="s">
        <v>32</v>
      </c>
      <c r="G22" s="47">
        <v>0</v>
      </c>
      <c r="H22" s="40">
        <v>0</v>
      </c>
    </row>
    <row r="23" spans="2:8" ht="8.25" customHeight="1">
      <c r="B23" s="36" t="s">
        <v>33</v>
      </c>
      <c r="C23" s="47">
        <v>30212426.989999998</v>
      </c>
      <c r="D23" s="47">
        <v>28310322.82</v>
      </c>
      <c r="E23" s="45"/>
      <c r="F23" s="37" t="s">
        <v>34</v>
      </c>
      <c r="G23" s="47">
        <v>49960443</v>
      </c>
      <c r="H23" s="40">
        <v>58073419</v>
      </c>
    </row>
    <row r="24" spans="2:8" ht="8.25" customHeight="1">
      <c r="B24" s="36" t="s">
        <v>35</v>
      </c>
      <c r="C24" s="47">
        <v>0</v>
      </c>
      <c r="D24" s="47">
        <v>0</v>
      </c>
      <c r="E24" s="45"/>
      <c r="F24" s="37" t="s">
        <v>36</v>
      </c>
      <c r="G24" s="47">
        <v>0</v>
      </c>
      <c r="H24" s="40">
        <v>0</v>
      </c>
    </row>
    <row r="25" spans="2:8" ht="8.25" customHeight="1">
      <c r="B25" s="36" t="s">
        <v>37</v>
      </c>
      <c r="C25" s="47">
        <v>-111756105.40000001</v>
      </c>
      <c r="D25" s="47">
        <v>-111756105.40000001</v>
      </c>
      <c r="E25" s="45"/>
      <c r="F25" s="37" t="s">
        <v>38</v>
      </c>
      <c r="G25" s="47">
        <v>0</v>
      </c>
      <c r="H25" s="40">
        <v>0</v>
      </c>
    </row>
    <row r="26" spans="2:8" ht="8.25" customHeight="1">
      <c r="B26" s="36" t="s">
        <v>39</v>
      </c>
      <c r="C26" s="47">
        <v>0</v>
      </c>
      <c r="D26" s="47">
        <v>0</v>
      </c>
      <c r="E26" s="45"/>
      <c r="F26" s="37" t="s">
        <v>40</v>
      </c>
      <c r="G26" s="47">
        <v>0</v>
      </c>
      <c r="H26" s="40">
        <v>0</v>
      </c>
    </row>
    <row r="27" spans="2:8" ht="8.25" customHeight="1">
      <c r="B27" s="36" t="s">
        <v>41</v>
      </c>
      <c r="C27" s="47">
        <v>0</v>
      </c>
      <c r="D27" s="47">
        <v>0</v>
      </c>
      <c r="E27" s="45"/>
      <c r="F27" s="45"/>
      <c r="G27" s="48"/>
      <c r="H27" s="40"/>
    </row>
    <row r="28" spans="2:8" ht="8.25" customHeight="1">
      <c r="B28" s="36" t="s">
        <v>42</v>
      </c>
      <c r="C28" s="47">
        <v>0</v>
      </c>
      <c r="D28" s="47">
        <v>0</v>
      </c>
      <c r="E28" s="45"/>
      <c r="F28" s="37" t="s">
        <v>43</v>
      </c>
      <c r="G28" s="47">
        <f>+G21+G22+G23+G24+G25+G26</f>
        <v>49960443</v>
      </c>
      <c r="H28" s="40">
        <v>58073419</v>
      </c>
    </row>
    <row r="29" spans="2:8" ht="8.25" customHeight="1">
      <c r="B29" s="5"/>
      <c r="C29" s="48"/>
      <c r="D29" s="48"/>
      <c r="E29" s="45"/>
      <c r="F29" s="45"/>
      <c r="G29" s="48"/>
      <c r="H29" s="40"/>
    </row>
    <row r="30" spans="2:8" ht="8.25" customHeight="1">
      <c r="B30" s="36" t="s">
        <v>44</v>
      </c>
      <c r="C30" s="47">
        <f>+C20+C21+C22+C23+C24+C25+C26+C27+C28</f>
        <v>327314432.64999998</v>
      </c>
      <c r="D30" s="47">
        <v>316240493.58999997</v>
      </c>
      <c r="E30" s="45"/>
      <c r="F30" s="46" t="s">
        <v>45</v>
      </c>
      <c r="G30" s="49">
        <f>+G18+G28</f>
        <v>59387308.68</v>
      </c>
      <c r="H30" s="41">
        <v>62976894.789999999</v>
      </c>
    </row>
    <row r="31" spans="2:8" ht="8.25" customHeight="1">
      <c r="B31" s="5"/>
      <c r="C31" s="48"/>
      <c r="D31" s="48"/>
      <c r="E31" s="45"/>
      <c r="F31" s="45"/>
      <c r="G31" s="48"/>
      <c r="H31" s="40"/>
    </row>
    <row r="32" spans="2:8" ht="8.25" customHeight="1">
      <c r="B32" s="2" t="s">
        <v>46</v>
      </c>
      <c r="C32" s="49">
        <f>+C17+C30</f>
        <v>417404872.41999996</v>
      </c>
      <c r="D32" s="49">
        <v>338813717.45999998</v>
      </c>
      <c r="E32" s="45"/>
      <c r="F32" s="83" t="s">
        <v>47</v>
      </c>
      <c r="G32" s="48"/>
      <c r="H32" s="40"/>
    </row>
    <row r="33" spans="2:8" ht="8.25" customHeight="1">
      <c r="B33" s="5"/>
      <c r="C33" s="45"/>
      <c r="D33" s="45"/>
      <c r="E33" s="45"/>
      <c r="F33" s="45"/>
      <c r="G33" s="48"/>
      <c r="H33" s="40"/>
    </row>
    <row r="34" spans="2:8" ht="8.25" customHeight="1">
      <c r="B34" s="126"/>
      <c r="C34" s="127"/>
      <c r="D34" s="127"/>
      <c r="E34" s="45"/>
      <c r="F34" s="46" t="s">
        <v>48</v>
      </c>
      <c r="G34" s="49">
        <f>+G35+G36+G37</f>
        <v>198728961.09999999</v>
      </c>
      <c r="H34" s="41">
        <v>198728961.09999999</v>
      </c>
    </row>
    <row r="35" spans="2:8" ht="8.25" customHeight="1">
      <c r="B35" s="126"/>
      <c r="C35" s="127"/>
      <c r="D35" s="127"/>
      <c r="E35" s="45"/>
      <c r="F35" s="37" t="s">
        <v>49</v>
      </c>
      <c r="G35" s="47">
        <v>55800.84</v>
      </c>
      <c r="H35" s="40">
        <v>55800.84</v>
      </c>
    </row>
    <row r="36" spans="2:8" ht="8.25" customHeight="1">
      <c r="B36" s="126"/>
      <c r="C36" s="127"/>
      <c r="D36" s="127"/>
      <c r="E36" s="45"/>
      <c r="F36" s="37" t="s">
        <v>50</v>
      </c>
      <c r="G36" s="47">
        <v>0</v>
      </c>
      <c r="H36" s="40">
        <v>0</v>
      </c>
    </row>
    <row r="37" spans="2:8" ht="8.25" customHeight="1">
      <c r="B37" s="126"/>
      <c r="C37" s="127"/>
      <c r="D37" s="127"/>
      <c r="E37" s="45"/>
      <c r="F37" s="37" t="s">
        <v>51</v>
      </c>
      <c r="G37" s="47">
        <v>198673160.25999999</v>
      </c>
      <c r="H37" s="40">
        <v>198673160.25999999</v>
      </c>
    </row>
    <row r="38" spans="2:8" ht="8.25" customHeight="1">
      <c r="B38" s="126"/>
      <c r="C38" s="127"/>
      <c r="D38" s="127"/>
      <c r="E38" s="45"/>
      <c r="F38" s="45"/>
      <c r="G38" s="48"/>
      <c r="H38" s="40"/>
    </row>
    <row r="39" spans="2:8" ht="8.25" customHeight="1">
      <c r="B39" s="126"/>
      <c r="C39" s="127"/>
      <c r="D39" s="127"/>
      <c r="E39" s="45"/>
      <c r="F39" s="46" t="s">
        <v>52</v>
      </c>
      <c r="G39" s="49">
        <f>+G40+G41+G42+G43+G44</f>
        <v>159288602.63999999</v>
      </c>
      <c r="H39" s="41">
        <v>77107861.569999993</v>
      </c>
    </row>
    <row r="40" spans="2:8" ht="8.25" customHeight="1">
      <c r="B40" s="126"/>
      <c r="C40" s="127"/>
      <c r="D40" s="127"/>
      <c r="E40" s="45"/>
      <c r="F40" s="37" t="s">
        <v>53</v>
      </c>
      <c r="G40" s="47">
        <v>87116779.829999998</v>
      </c>
      <c r="H40" s="40">
        <v>27756047.030000001</v>
      </c>
    </row>
    <row r="41" spans="2:8" ht="8.25" customHeight="1">
      <c r="B41" s="126"/>
      <c r="C41" s="127"/>
      <c r="D41" s="127"/>
      <c r="E41" s="45"/>
      <c r="F41" s="37" t="s">
        <v>54</v>
      </c>
      <c r="G41" s="47">
        <v>72171822.810000002</v>
      </c>
      <c r="H41" s="40">
        <v>49351814.539999999</v>
      </c>
    </row>
    <row r="42" spans="2:8" ht="8.25" customHeight="1">
      <c r="B42" s="126"/>
      <c r="C42" s="127"/>
      <c r="D42" s="127"/>
      <c r="E42" s="45"/>
      <c r="F42" s="37" t="s">
        <v>55</v>
      </c>
      <c r="G42" s="47">
        <v>0</v>
      </c>
      <c r="H42" s="40">
        <v>0</v>
      </c>
    </row>
    <row r="43" spans="2:8" ht="8.25" customHeight="1">
      <c r="B43" s="126"/>
      <c r="C43" s="127"/>
      <c r="D43" s="127"/>
      <c r="E43" s="45"/>
      <c r="F43" s="37" t="s">
        <v>56</v>
      </c>
      <c r="G43" s="47">
        <v>0</v>
      </c>
      <c r="H43" s="40">
        <v>0</v>
      </c>
    </row>
    <row r="44" spans="2:8" ht="8.25" customHeight="1">
      <c r="B44" s="126"/>
      <c r="C44" s="127"/>
      <c r="D44" s="127"/>
      <c r="E44" s="45"/>
      <c r="F44" s="37" t="s">
        <v>57</v>
      </c>
      <c r="G44" s="47">
        <v>0</v>
      </c>
      <c r="H44" s="40">
        <v>0</v>
      </c>
    </row>
    <row r="45" spans="2:8" ht="8.25" customHeight="1">
      <c r="B45" s="126"/>
      <c r="C45" s="127"/>
      <c r="D45" s="127"/>
      <c r="E45" s="45"/>
      <c r="F45" s="45"/>
      <c r="G45" s="48"/>
      <c r="H45" s="40"/>
    </row>
    <row r="46" spans="2:8" ht="8.25" customHeight="1">
      <c r="B46" s="126"/>
      <c r="C46" s="127"/>
      <c r="D46" s="127"/>
      <c r="E46" s="45"/>
      <c r="F46" s="46" t="s">
        <v>58</v>
      </c>
      <c r="G46" s="49">
        <v>0</v>
      </c>
      <c r="H46" s="41">
        <v>0</v>
      </c>
    </row>
    <row r="47" spans="2:8" ht="8.25" customHeight="1">
      <c r="B47" s="126"/>
      <c r="C47" s="127"/>
      <c r="D47" s="127"/>
      <c r="E47" s="45"/>
      <c r="F47" s="37" t="s">
        <v>59</v>
      </c>
      <c r="G47" s="47">
        <v>0</v>
      </c>
      <c r="H47" s="40">
        <v>0</v>
      </c>
    </row>
    <row r="48" spans="2:8" ht="8.25" customHeight="1">
      <c r="B48" s="126"/>
      <c r="C48" s="127"/>
      <c r="D48" s="127"/>
      <c r="E48" s="45"/>
      <c r="F48" s="37" t="s">
        <v>60</v>
      </c>
      <c r="G48" s="47">
        <v>0</v>
      </c>
      <c r="H48" s="40">
        <v>0</v>
      </c>
    </row>
    <row r="49" spans="2:8" ht="8.25" customHeight="1">
      <c r="B49" s="126"/>
      <c r="C49" s="127"/>
      <c r="D49" s="127"/>
      <c r="E49" s="45"/>
      <c r="F49" s="45"/>
      <c r="G49" s="48"/>
      <c r="H49" s="40"/>
    </row>
    <row r="50" spans="2:8" ht="8.25" customHeight="1">
      <c r="B50" s="126"/>
      <c r="C50" s="127"/>
      <c r="D50" s="127"/>
      <c r="E50" s="45"/>
      <c r="F50" s="46" t="s">
        <v>61</v>
      </c>
      <c r="G50" s="49">
        <f>+G34+G39</f>
        <v>358017563.74000001</v>
      </c>
      <c r="H50" s="41">
        <v>275836822.67000002</v>
      </c>
    </row>
    <row r="51" spans="2:8" ht="8.25" customHeight="1">
      <c r="B51" s="126"/>
      <c r="C51" s="127"/>
      <c r="D51" s="127"/>
      <c r="E51" s="45"/>
      <c r="F51" s="45"/>
      <c r="G51" s="48"/>
      <c r="H51" s="41"/>
    </row>
    <row r="52" spans="2:8" ht="8.25" customHeight="1" thickBot="1">
      <c r="B52" s="137"/>
      <c r="C52" s="138"/>
      <c r="D52" s="138"/>
      <c r="E52" s="6"/>
      <c r="F52" s="39" t="s">
        <v>62</v>
      </c>
      <c r="G52" s="42">
        <f>+G30+G50</f>
        <v>417404872.42000002</v>
      </c>
      <c r="H52" s="43">
        <v>338813717.45999998</v>
      </c>
    </row>
    <row r="53" spans="2:8" ht="8.25" customHeight="1">
      <c r="G53" s="101"/>
    </row>
  </sheetData>
  <mergeCells count="23">
    <mergeCell ref="B48:D48"/>
    <mergeCell ref="B49:D49"/>
    <mergeCell ref="B50:D50"/>
    <mergeCell ref="B51:D51"/>
    <mergeCell ref="B52:D52"/>
    <mergeCell ref="B47:D47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35:D35"/>
    <mergeCell ref="B3:H3"/>
    <mergeCell ref="B4:H4"/>
    <mergeCell ref="B5:H5"/>
    <mergeCell ref="B6:H6"/>
    <mergeCell ref="B34:D34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B1:G41"/>
  <sheetViews>
    <sheetView showGridLines="0" zoomScale="166" zoomScaleNormal="166" workbookViewId="0">
      <selection activeCell="B10" sqref="B10"/>
    </sheetView>
  </sheetViews>
  <sheetFormatPr baseColWidth="10" defaultRowHeight="15"/>
  <cols>
    <col min="1" max="1" width="1.28515625" style="18" customWidth="1"/>
    <col min="2" max="2" width="37.140625" style="18" customWidth="1"/>
    <col min="3" max="4" width="11.42578125" style="18"/>
    <col min="5" max="5" width="14.28515625" style="18" customWidth="1"/>
    <col min="6" max="16384" width="11.42578125" style="18"/>
  </cols>
  <sheetData>
    <row r="1" spans="2:7" ht="15.75" thickBot="1">
      <c r="B1" s="1"/>
    </row>
    <row r="2" spans="2:7">
      <c r="B2" s="139" t="s">
        <v>152</v>
      </c>
      <c r="C2" s="140"/>
      <c r="D2" s="140"/>
      <c r="E2" s="140"/>
      <c r="F2" s="140"/>
      <c r="G2" s="141"/>
    </row>
    <row r="3" spans="2:7">
      <c r="B3" s="142" t="s">
        <v>2</v>
      </c>
      <c r="C3" s="143"/>
      <c r="D3" s="143"/>
      <c r="E3" s="143"/>
      <c r="F3" s="143"/>
      <c r="G3" s="144"/>
    </row>
    <row r="4" spans="2:7" ht="15.75" thickBot="1">
      <c r="B4" s="145" t="s">
        <v>171</v>
      </c>
      <c r="C4" s="146"/>
      <c r="D4" s="146"/>
      <c r="E4" s="146"/>
      <c r="F4" s="146"/>
      <c r="G4" s="147"/>
    </row>
    <row r="5" spans="2:7" ht="50.25" thickBot="1">
      <c r="B5" s="19" t="s">
        <v>118</v>
      </c>
      <c r="C5" s="20" t="s">
        <v>119</v>
      </c>
      <c r="D5" s="21" t="s">
        <v>120</v>
      </c>
      <c r="E5" s="21" t="s">
        <v>121</v>
      </c>
      <c r="F5" s="21" t="s">
        <v>122</v>
      </c>
      <c r="G5" s="21" t="s">
        <v>123</v>
      </c>
    </row>
    <row r="6" spans="2:7" ht="15.75" thickBot="1">
      <c r="B6" s="22"/>
      <c r="C6" s="23"/>
      <c r="D6" s="24"/>
      <c r="E6" s="24"/>
      <c r="F6" s="24"/>
      <c r="G6" s="24"/>
    </row>
    <row r="7" spans="2:7" ht="17.25" thickBot="1">
      <c r="B7" s="25" t="s">
        <v>153</v>
      </c>
      <c r="C7" s="57">
        <f>+C8+C9+C10</f>
        <v>198728961.09999999</v>
      </c>
      <c r="D7" s="58"/>
      <c r="E7" s="58"/>
      <c r="F7" s="58"/>
      <c r="G7" s="59">
        <f>+C7</f>
        <v>198728961.09999999</v>
      </c>
    </row>
    <row r="8" spans="2:7" ht="15.75" thickBot="1">
      <c r="B8" s="22" t="s">
        <v>49</v>
      </c>
      <c r="C8" s="60">
        <v>55800.84</v>
      </c>
      <c r="D8" s="61"/>
      <c r="E8" s="61"/>
      <c r="F8" s="61"/>
      <c r="G8" s="62">
        <f>+C8</f>
        <v>55800.84</v>
      </c>
    </row>
    <row r="9" spans="2:7" ht="15.75" thickBot="1">
      <c r="B9" s="22" t="s">
        <v>50</v>
      </c>
      <c r="C9" s="60">
        <v>0</v>
      </c>
      <c r="D9" s="61"/>
      <c r="E9" s="61"/>
      <c r="F9" s="61"/>
      <c r="G9" s="62">
        <f>+C9</f>
        <v>0</v>
      </c>
    </row>
    <row r="10" spans="2:7" ht="15.75" thickBot="1">
      <c r="B10" s="22" t="s">
        <v>51</v>
      </c>
      <c r="C10" s="60">
        <v>198673160.25999999</v>
      </c>
      <c r="D10" s="61"/>
      <c r="E10" s="61"/>
      <c r="F10" s="61"/>
      <c r="G10" s="62">
        <f>+C10</f>
        <v>198673160.25999999</v>
      </c>
    </row>
    <row r="11" spans="2:7" ht="15.75" thickBot="1">
      <c r="B11" s="22"/>
      <c r="C11" s="63"/>
      <c r="D11" s="64"/>
      <c r="E11" s="64"/>
      <c r="F11" s="64"/>
      <c r="G11" s="64"/>
    </row>
    <row r="12" spans="2:7" ht="15.75" thickBot="1">
      <c r="B12" s="25" t="s">
        <v>154</v>
      </c>
      <c r="C12" s="65"/>
      <c r="D12" s="59">
        <f>+D14+D15+D16+D17</f>
        <v>49351814.539999999</v>
      </c>
      <c r="E12" s="59">
        <f>+E13</f>
        <v>27756047.030000001</v>
      </c>
      <c r="F12" s="58"/>
      <c r="G12" s="59">
        <f>+D12+E12</f>
        <v>77107861.569999993</v>
      </c>
    </row>
    <row r="13" spans="2:7" ht="15.75" thickBot="1">
      <c r="B13" s="22" t="s">
        <v>116</v>
      </c>
      <c r="C13" s="66"/>
      <c r="D13" s="61"/>
      <c r="E13" s="62">
        <v>27756047.030000001</v>
      </c>
      <c r="F13" s="61"/>
      <c r="G13" s="62">
        <f>+E13</f>
        <v>27756047.030000001</v>
      </c>
    </row>
    <row r="14" spans="2:7" ht="15.75" thickBot="1">
      <c r="B14" s="22" t="s">
        <v>54</v>
      </c>
      <c r="C14" s="66"/>
      <c r="D14" s="62">
        <v>49351814.539999999</v>
      </c>
      <c r="E14" s="61"/>
      <c r="F14" s="61"/>
      <c r="G14" s="62">
        <f>+D14</f>
        <v>49351814.539999999</v>
      </c>
    </row>
    <row r="15" spans="2:7" ht="15.75" thickBot="1">
      <c r="B15" s="22" t="s">
        <v>55</v>
      </c>
      <c r="C15" s="66"/>
      <c r="D15" s="62">
        <v>0</v>
      </c>
      <c r="E15" s="61"/>
      <c r="F15" s="61"/>
      <c r="G15" s="62">
        <f>+D15</f>
        <v>0</v>
      </c>
    </row>
    <row r="16" spans="2:7" ht="15.75" thickBot="1">
      <c r="B16" s="22" t="s">
        <v>56</v>
      </c>
      <c r="C16" s="66"/>
      <c r="D16" s="62">
        <v>0</v>
      </c>
      <c r="E16" s="61"/>
      <c r="F16" s="61"/>
      <c r="G16" s="62">
        <f>+D16</f>
        <v>0</v>
      </c>
    </row>
    <row r="17" spans="2:7" ht="15.75" thickBot="1">
      <c r="B17" s="22" t="s">
        <v>57</v>
      </c>
      <c r="C17" s="66"/>
      <c r="D17" s="62">
        <v>0</v>
      </c>
      <c r="E17" s="61"/>
      <c r="F17" s="61"/>
      <c r="G17" s="62">
        <f>+D17</f>
        <v>0</v>
      </c>
    </row>
    <row r="18" spans="2:7" ht="15.75" thickBot="1">
      <c r="B18" s="22"/>
      <c r="C18" s="63"/>
      <c r="D18" s="64"/>
      <c r="E18" s="64"/>
      <c r="F18" s="64"/>
      <c r="G18" s="64"/>
    </row>
    <row r="19" spans="2:7" ht="17.25" thickBot="1">
      <c r="B19" s="25" t="s">
        <v>155</v>
      </c>
      <c r="C19" s="66"/>
      <c r="D19" s="61"/>
      <c r="E19" s="61"/>
      <c r="F19" s="59">
        <f>+F20+F21</f>
        <v>0</v>
      </c>
      <c r="G19" s="59">
        <f>+F19</f>
        <v>0</v>
      </c>
    </row>
    <row r="20" spans="2:7" ht="15.75" thickBot="1">
      <c r="B20" s="22" t="s">
        <v>59</v>
      </c>
      <c r="C20" s="66"/>
      <c r="D20" s="61"/>
      <c r="E20" s="61"/>
      <c r="F20" s="62">
        <v>0</v>
      </c>
      <c r="G20" s="62">
        <f>+F20</f>
        <v>0</v>
      </c>
    </row>
    <row r="21" spans="2:7" ht="15.75" thickBot="1">
      <c r="B21" s="22" t="s">
        <v>60</v>
      </c>
      <c r="C21" s="66"/>
      <c r="D21" s="61"/>
      <c r="E21" s="61"/>
      <c r="F21" s="62">
        <v>0</v>
      </c>
      <c r="G21" s="62">
        <f>+F21</f>
        <v>0</v>
      </c>
    </row>
    <row r="22" spans="2:7" ht="15.75" thickBot="1">
      <c r="B22" s="22"/>
      <c r="C22" s="63"/>
      <c r="D22" s="64"/>
      <c r="E22" s="64"/>
      <c r="F22" s="64"/>
      <c r="G22" s="64"/>
    </row>
    <row r="23" spans="2:7" ht="15.75" thickBot="1">
      <c r="B23" s="25" t="s">
        <v>156</v>
      </c>
      <c r="C23" s="57">
        <f>+C7</f>
        <v>198728961.09999999</v>
      </c>
      <c r="D23" s="59">
        <f>+D12</f>
        <v>49351814.539999999</v>
      </c>
      <c r="E23" s="59">
        <f>+E12</f>
        <v>27756047.030000001</v>
      </c>
      <c r="F23" s="59">
        <f>+F19</f>
        <v>0</v>
      </c>
      <c r="G23" s="59">
        <f>+G7+G12+G19</f>
        <v>275836822.66999996</v>
      </c>
    </row>
    <row r="24" spans="2:7" ht="15.75" thickBot="1">
      <c r="B24" s="22"/>
      <c r="C24" s="67"/>
      <c r="D24" s="64"/>
      <c r="E24" s="64"/>
      <c r="F24" s="64"/>
      <c r="G24" s="64"/>
    </row>
    <row r="25" spans="2:7" ht="17.25" thickBot="1">
      <c r="B25" s="25" t="s">
        <v>157</v>
      </c>
      <c r="C25" s="57">
        <f>+C26+C27+C28</f>
        <v>0</v>
      </c>
      <c r="D25" s="58"/>
      <c r="E25" s="58"/>
      <c r="F25" s="58"/>
      <c r="G25" s="59">
        <f>+C25</f>
        <v>0</v>
      </c>
    </row>
    <row r="26" spans="2:7" ht="15.75" thickBot="1">
      <c r="B26" s="22" t="s">
        <v>49</v>
      </c>
      <c r="C26" s="60">
        <v>0</v>
      </c>
      <c r="D26" s="61"/>
      <c r="E26" s="61"/>
      <c r="F26" s="61"/>
      <c r="G26" s="62">
        <f>+C26</f>
        <v>0</v>
      </c>
    </row>
    <row r="27" spans="2:7" ht="15.75" thickBot="1">
      <c r="B27" s="22" t="s">
        <v>50</v>
      </c>
      <c r="C27" s="60">
        <v>0</v>
      </c>
      <c r="D27" s="61"/>
      <c r="E27" s="61"/>
      <c r="F27" s="61"/>
      <c r="G27" s="62">
        <f>+C27</f>
        <v>0</v>
      </c>
    </row>
    <row r="28" spans="2:7" ht="15.75" thickBot="1">
      <c r="B28" s="22" t="s">
        <v>51</v>
      </c>
      <c r="C28" s="60">
        <v>0</v>
      </c>
      <c r="D28" s="61"/>
      <c r="E28" s="61"/>
      <c r="F28" s="61"/>
      <c r="G28" s="62">
        <f>+C28</f>
        <v>0</v>
      </c>
    </row>
    <row r="29" spans="2:7" ht="15.75" thickBot="1">
      <c r="B29" s="22"/>
      <c r="C29" s="63"/>
      <c r="D29" s="64"/>
      <c r="E29" s="64"/>
      <c r="F29" s="64"/>
      <c r="G29" s="64"/>
    </row>
    <row r="30" spans="2:7" ht="17.25" thickBot="1">
      <c r="B30" s="25" t="s">
        <v>158</v>
      </c>
      <c r="C30" s="65"/>
      <c r="D30" s="59">
        <f>+D32</f>
        <v>22820008.27</v>
      </c>
      <c r="E30" s="59">
        <f>+E31+E32</f>
        <v>59360732.799999997</v>
      </c>
      <c r="F30" s="58"/>
      <c r="G30" s="59">
        <f>+D30+E30</f>
        <v>82180741.069999993</v>
      </c>
    </row>
    <row r="31" spans="2:7" ht="15.75" thickBot="1">
      <c r="B31" s="22" t="s">
        <v>116</v>
      </c>
      <c r="C31" s="66"/>
      <c r="D31" s="61"/>
      <c r="E31" s="62">
        <v>87116779.829999998</v>
      </c>
      <c r="F31" s="61"/>
      <c r="G31" s="62">
        <f>+E31</f>
        <v>87116779.829999998</v>
      </c>
    </row>
    <row r="32" spans="2:7" ht="15.75" thickBot="1">
      <c r="B32" s="22" t="s">
        <v>54</v>
      </c>
      <c r="C32" s="66"/>
      <c r="D32" s="62">
        <v>22820008.27</v>
      </c>
      <c r="E32" s="62">
        <v>-27756047.030000001</v>
      </c>
      <c r="F32" s="61"/>
      <c r="G32" s="62">
        <f>+D32+E32</f>
        <v>-4936038.7600000016</v>
      </c>
    </row>
    <row r="33" spans="2:7" ht="15.75" thickBot="1">
      <c r="B33" s="22" t="s">
        <v>55</v>
      </c>
      <c r="C33" s="66"/>
      <c r="D33" s="61"/>
      <c r="E33" s="62">
        <v>0</v>
      </c>
      <c r="F33" s="61"/>
      <c r="G33" s="62">
        <v>0</v>
      </c>
    </row>
    <row r="34" spans="2:7" ht="15.75" thickBot="1">
      <c r="B34" s="22" t="s">
        <v>56</v>
      </c>
      <c r="C34" s="66"/>
      <c r="D34" s="61"/>
      <c r="E34" s="62">
        <v>0</v>
      </c>
      <c r="F34" s="61"/>
      <c r="G34" s="62">
        <v>0</v>
      </c>
    </row>
    <row r="35" spans="2:7" ht="15.75" thickBot="1">
      <c r="B35" s="22" t="s">
        <v>57</v>
      </c>
      <c r="C35" s="66"/>
      <c r="D35" s="61"/>
      <c r="E35" s="62">
        <v>0</v>
      </c>
      <c r="F35" s="61"/>
      <c r="G35" s="62">
        <v>0</v>
      </c>
    </row>
    <row r="36" spans="2:7" ht="15.75" thickBot="1">
      <c r="B36" s="22"/>
      <c r="C36" s="63"/>
      <c r="D36" s="64"/>
      <c r="E36" s="64"/>
      <c r="F36" s="64"/>
      <c r="G36" s="64"/>
    </row>
    <row r="37" spans="2:7" ht="25.5" thickBot="1">
      <c r="B37" s="25" t="s">
        <v>159</v>
      </c>
      <c r="C37" s="66"/>
      <c r="D37" s="61"/>
      <c r="E37" s="61"/>
      <c r="F37" s="59">
        <f>+F38+F39</f>
        <v>0</v>
      </c>
      <c r="G37" s="59">
        <f>+F37</f>
        <v>0</v>
      </c>
    </row>
    <row r="38" spans="2:7" ht="15.75" thickBot="1">
      <c r="B38" s="22" t="s">
        <v>59</v>
      </c>
      <c r="C38" s="66"/>
      <c r="D38" s="61"/>
      <c r="E38" s="61"/>
      <c r="F38" s="62">
        <v>0</v>
      </c>
      <c r="G38" s="62">
        <f>+F38</f>
        <v>0</v>
      </c>
    </row>
    <row r="39" spans="2:7" ht="15.75" thickBot="1">
      <c r="B39" s="22" t="s">
        <v>60</v>
      </c>
      <c r="C39" s="66"/>
      <c r="D39" s="61"/>
      <c r="E39" s="61"/>
      <c r="F39" s="62">
        <v>0</v>
      </c>
      <c r="G39" s="62">
        <f>+F39</f>
        <v>0</v>
      </c>
    </row>
    <row r="40" spans="2:7" ht="15.75" thickBot="1">
      <c r="B40" s="22"/>
      <c r="C40" s="63"/>
      <c r="D40" s="64"/>
      <c r="E40" s="64"/>
      <c r="F40" s="64"/>
      <c r="G40" s="64"/>
    </row>
    <row r="41" spans="2:7" ht="15.75" thickBot="1">
      <c r="B41" s="25" t="s">
        <v>160</v>
      </c>
      <c r="C41" s="57">
        <f>+C23</f>
        <v>198728961.09999999</v>
      </c>
      <c r="D41" s="59">
        <f>+D23+D30</f>
        <v>72171822.810000002</v>
      </c>
      <c r="E41" s="59">
        <f>+E23+E30</f>
        <v>87116779.829999998</v>
      </c>
      <c r="F41" s="59">
        <f>+F23</f>
        <v>0</v>
      </c>
      <c r="G41" s="59">
        <f>+G23+G30</f>
        <v>358017563.73999995</v>
      </c>
    </row>
  </sheetData>
  <mergeCells count="3">
    <mergeCell ref="B2:G2"/>
    <mergeCell ref="B3:G3"/>
    <mergeCell ref="B4:G4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B1:F61"/>
  <sheetViews>
    <sheetView showGridLines="0" zoomScale="172" zoomScaleNormal="172" workbookViewId="0">
      <selection activeCell="B15" sqref="B15"/>
    </sheetView>
  </sheetViews>
  <sheetFormatPr baseColWidth="10" defaultRowHeight="15"/>
  <cols>
    <col min="1" max="1" width="1.42578125" customWidth="1"/>
    <col min="2" max="2" width="51.85546875" customWidth="1"/>
    <col min="3" max="4" width="11.42578125" style="18"/>
    <col min="5" max="5" width="14" customWidth="1"/>
    <col min="6" max="6" width="13.28515625" bestFit="1" customWidth="1"/>
  </cols>
  <sheetData>
    <row r="1" spans="2:6" ht="15.75" thickBot="1">
      <c r="B1" s="1"/>
    </row>
    <row r="2" spans="2:6">
      <c r="B2" s="148" t="s">
        <v>152</v>
      </c>
      <c r="C2" s="149"/>
      <c r="D2" s="150"/>
    </row>
    <row r="3" spans="2:6">
      <c r="B3" s="151" t="s">
        <v>3</v>
      </c>
      <c r="C3" s="152"/>
      <c r="D3" s="153"/>
    </row>
    <row r="4" spans="2:6" ht="15.75" thickBot="1">
      <c r="B4" s="154" t="s">
        <v>170</v>
      </c>
      <c r="C4" s="155"/>
      <c r="D4" s="156"/>
    </row>
    <row r="5" spans="2:6">
      <c r="B5" s="104"/>
      <c r="C5" s="105" t="s">
        <v>124</v>
      </c>
      <c r="D5" s="106" t="s">
        <v>125</v>
      </c>
    </row>
    <row r="6" spans="2:6">
      <c r="B6" s="89" t="s">
        <v>5</v>
      </c>
      <c r="C6" s="102">
        <f>+C7+C16</f>
        <v>0</v>
      </c>
      <c r="D6" s="68">
        <f>+D7+D16</f>
        <v>78591154.959999993</v>
      </c>
    </row>
    <row r="7" spans="2:6">
      <c r="B7" s="103" t="s">
        <v>7</v>
      </c>
      <c r="C7" s="102">
        <f>+C8+C9+C10+C11+C12+C13+C14</f>
        <v>0</v>
      </c>
      <c r="D7" s="68">
        <f>+D8+D9+D10+D11+D12+D13+D14</f>
        <v>67517215.899999991</v>
      </c>
    </row>
    <row r="8" spans="2:6">
      <c r="B8" s="26" t="s">
        <v>9</v>
      </c>
      <c r="C8" s="107">
        <v>0</v>
      </c>
      <c r="D8" s="69">
        <v>61768797.049999997</v>
      </c>
    </row>
    <row r="9" spans="2:6">
      <c r="B9" s="26" t="s">
        <v>11</v>
      </c>
      <c r="C9" s="107">
        <v>0</v>
      </c>
      <c r="D9" s="69">
        <v>5748418.8499999996</v>
      </c>
    </row>
    <row r="10" spans="2:6">
      <c r="B10" s="26" t="s">
        <v>13</v>
      </c>
      <c r="C10" s="107">
        <v>0</v>
      </c>
      <c r="D10" s="69">
        <v>0</v>
      </c>
    </row>
    <row r="11" spans="2:6">
      <c r="B11" s="26" t="s">
        <v>15</v>
      </c>
      <c r="C11" s="107">
        <v>0</v>
      </c>
      <c r="D11" s="69">
        <v>0</v>
      </c>
    </row>
    <row r="12" spans="2:6">
      <c r="B12" s="26" t="s">
        <v>17</v>
      </c>
      <c r="C12" s="107">
        <v>0</v>
      </c>
      <c r="D12" s="69">
        <v>0</v>
      </c>
    </row>
    <row r="13" spans="2:6">
      <c r="B13" s="26" t="s">
        <v>19</v>
      </c>
      <c r="C13" s="107">
        <v>0</v>
      </c>
      <c r="D13" s="69">
        <v>0</v>
      </c>
    </row>
    <row r="14" spans="2:6">
      <c r="B14" s="26" t="s">
        <v>21</v>
      </c>
      <c r="C14" s="107">
        <v>0</v>
      </c>
      <c r="D14" s="69">
        <v>0</v>
      </c>
    </row>
    <row r="15" spans="2:6">
      <c r="B15" s="103"/>
      <c r="C15" s="102"/>
      <c r="D15" s="68"/>
    </row>
    <row r="16" spans="2:6">
      <c r="B16" s="103" t="s">
        <v>26</v>
      </c>
      <c r="C16" s="102">
        <f>+C17+C18+C19+C20+C21+C22+C23+C24+C25</f>
        <v>0</v>
      </c>
      <c r="D16" s="68">
        <f>+D17+D18+D19+D20+D21+D22+D23+D24+D25</f>
        <v>11073939.060000001</v>
      </c>
      <c r="F16" s="101"/>
    </row>
    <row r="17" spans="2:6">
      <c r="B17" s="26" t="s">
        <v>27</v>
      </c>
      <c r="C17" s="107">
        <v>0</v>
      </c>
      <c r="D17" s="69">
        <v>0</v>
      </c>
      <c r="F17" s="101"/>
    </row>
    <row r="18" spans="2:6">
      <c r="B18" s="26" t="s">
        <v>29</v>
      </c>
      <c r="C18" s="107">
        <v>0</v>
      </c>
      <c r="D18" s="69">
        <v>0</v>
      </c>
    </row>
    <row r="19" spans="2:6">
      <c r="B19" s="26" t="s">
        <v>31</v>
      </c>
      <c r="C19" s="107">
        <v>0</v>
      </c>
      <c r="D19" s="69">
        <v>9171834.8900000006</v>
      </c>
    </row>
    <row r="20" spans="2:6">
      <c r="B20" s="26" t="s">
        <v>33</v>
      </c>
      <c r="C20" s="107">
        <v>0</v>
      </c>
      <c r="D20" s="69">
        <v>1902104.17</v>
      </c>
    </row>
    <row r="21" spans="2:6">
      <c r="B21" s="26" t="s">
        <v>35</v>
      </c>
      <c r="C21" s="107">
        <v>0</v>
      </c>
      <c r="D21" s="69">
        <v>0</v>
      </c>
    </row>
    <row r="22" spans="2:6">
      <c r="B22" s="26" t="s">
        <v>37</v>
      </c>
      <c r="C22" s="107">
        <v>0</v>
      </c>
      <c r="D22" s="69">
        <v>0</v>
      </c>
    </row>
    <row r="23" spans="2:6">
      <c r="B23" s="26" t="s">
        <v>39</v>
      </c>
      <c r="C23" s="107">
        <v>0</v>
      </c>
      <c r="D23" s="69">
        <v>0</v>
      </c>
    </row>
    <row r="24" spans="2:6">
      <c r="B24" s="26" t="s">
        <v>41</v>
      </c>
      <c r="C24" s="107">
        <v>0</v>
      </c>
      <c r="D24" s="69">
        <v>0</v>
      </c>
    </row>
    <row r="25" spans="2:6">
      <c r="B25" s="26" t="s">
        <v>42</v>
      </c>
      <c r="C25" s="107">
        <v>0</v>
      </c>
      <c r="D25" s="69">
        <v>0</v>
      </c>
    </row>
    <row r="26" spans="2:6">
      <c r="B26" s="103"/>
      <c r="C26" s="102"/>
      <c r="D26" s="68"/>
    </row>
    <row r="27" spans="2:6">
      <c r="B27" s="103" t="s">
        <v>6</v>
      </c>
      <c r="C27" s="102">
        <f>+C28+C38</f>
        <v>4523819.8900000006</v>
      </c>
      <c r="D27" s="68">
        <f>+D28+D38</f>
        <v>8113406</v>
      </c>
      <c r="E27" s="101"/>
      <c r="F27" s="101"/>
    </row>
    <row r="28" spans="2:6">
      <c r="B28" s="103" t="s">
        <v>8</v>
      </c>
      <c r="C28" s="102">
        <f>+C29+C30+C31+C32+C33+C34+C35+C36</f>
        <v>4523819.8900000006</v>
      </c>
      <c r="D28" s="68">
        <f>+D29+D30+D31+D32+D33+D34+D35+D36</f>
        <v>430</v>
      </c>
      <c r="E28" s="101"/>
    </row>
    <row r="29" spans="2:6">
      <c r="B29" s="26" t="s">
        <v>10</v>
      </c>
      <c r="C29" s="107">
        <v>2512489.89</v>
      </c>
      <c r="D29" s="69">
        <v>0</v>
      </c>
      <c r="E29" s="101"/>
    </row>
    <row r="30" spans="2:6">
      <c r="B30" s="26" t="s">
        <v>12</v>
      </c>
      <c r="C30" s="107">
        <v>0</v>
      </c>
      <c r="D30" s="69">
        <v>0</v>
      </c>
    </row>
    <row r="31" spans="2:6">
      <c r="B31" s="26" t="s">
        <v>14</v>
      </c>
      <c r="C31" s="107">
        <v>2011330</v>
      </c>
      <c r="D31" s="69">
        <v>0</v>
      </c>
    </row>
    <row r="32" spans="2:6">
      <c r="B32" s="26" t="s">
        <v>16</v>
      </c>
      <c r="C32" s="107">
        <v>0</v>
      </c>
      <c r="D32" s="69">
        <v>0</v>
      </c>
    </row>
    <row r="33" spans="2:4">
      <c r="B33" s="26" t="s">
        <v>18</v>
      </c>
      <c r="C33" s="107">
        <v>0</v>
      </c>
      <c r="D33" s="69">
        <v>0</v>
      </c>
    </row>
    <row r="34" spans="2:4">
      <c r="B34" s="26" t="s">
        <v>20</v>
      </c>
      <c r="C34" s="107">
        <v>0</v>
      </c>
      <c r="D34" s="69">
        <v>0</v>
      </c>
    </row>
    <row r="35" spans="2:4">
      <c r="B35" s="26" t="s">
        <v>22</v>
      </c>
      <c r="C35" s="107">
        <v>0</v>
      </c>
      <c r="D35" s="69">
        <v>0</v>
      </c>
    </row>
    <row r="36" spans="2:4">
      <c r="B36" s="26" t="s">
        <v>23</v>
      </c>
      <c r="C36" s="107">
        <v>0</v>
      </c>
      <c r="D36" s="69">
        <v>430</v>
      </c>
    </row>
    <row r="37" spans="2:4">
      <c r="B37" s="103"/>
      <c r="C37" s="102"/>
      <c r="D37" s="68"/>
    </row>
    <row r="38" spans="2:4">
      <c r="B38" s="103" t="s">
        <v>28</v>
      </c>
      <c r="C38" s="102">
        <f>+C39+C40+C41+C42+C43+C44</f>
        <v>0</v>
      </c>
      <c r="D38" s="68">
        <f>+D39+D40+D41+D42+D43+D44</f>
        <v>8112976</v>
      </c>
    </row>
    <row r="39" spans="2:4">
      <c r="B39" s="26" t="s">
        <v>30</v>
      </c>
      <c r="C39" s="107">
        <v>0</v>
      </c>
      <c r="D39" s="69">
        <v>0</v>
      </c>
    </row>
    <row r="40" spans="2:4">
      <c r="B40" s="26" t="s">
        <v>32</v>
      </c>
      <c r="C40" s="107">
        <v>0</v>
      </c>
      <c r="D40" s="69">
        <v>0</v>
      </c>
    </row>
    <row r="41" spans="2:4">
      <c r="B41" s="26" t="s">
        <v>34</v>
      </c>
      <c r="C41" s="107">
        <v>0</v>
      </c>
      <c r="D41" s="69">
        <v>8112976</v>
      </c>
    </row>
    <row r="42" spans="2:4">
      <c r="B42" s="26" t="s">
        <v>36</v>
      </c>
      <c r="C42" s="107">
        <v>0</v>
      </c>
      <c r="D42" s="69">
        <v>0</v>
      </c>
    </row>
    <row r="43" spans="2:4">
      <c r="B43" s="26" t="s">
        <v>38</v>
      </c>
      <c r="C43" s="107">
        <v>0</v>
      </c>
      <c r="D43" s="69">
        <v>0</v>
      </c>
    </row>
    <row r="44" spans="2:4">
      <c r="B44" s="26" t="s">
        <v>40</v>
      </c>
      <c r="C44" s="107">
        <v>0</v>
      </c>
      <c r="D44" s="69">
        <v>0</v>
      </c>
    </row>
    <row r="45" spans="2:4">
      <c r="B45" s="103"/>
      <c r="C45" s="102"/>
      <c r="D45" s="68"/>
    </row>
    <row r="46" spans="2:4">
      <c r="B46" s="103" t="s">
        <v>126</v>
      </c>
      <c r="C46" s="102">
        <f>+C47+C52+C59</f>
        <v>82180741.069999993</v>
      </c>
      <c r="D46" s="68">
        <f>+D47+D52+D59</f>
        <v>0</v>
      </c>
    </row>
    <row r="47" spans="2:4">
      <c r="B47" s="103" t="s">
        <v>48</v>
      </c>
      <c r="C47" s="102">
        <f>+C48+C49+C50</f>
        <v>0</v>
      </c>
      <c r="D47" s="68">
        <f>+D48+D49+D50</f>
        <v>0</v>
      </c>
    </row>
    <row r="48" spans="2:4">
      <c r="B48" s="26" t="s">
        <v>49</v>
      </c>
      <c r="C48" s="107">
        <v>0</v>
      </c>
      <c r="D48" s="69">
        <v>0</v>
      </c>
    </row>
    <row r="49" spans="2:6">
      <c r="B49" s="26" t="s">
        <v>50</v>
      </c>
      <c r="C49" s="107">
        <v>0</v>
      </c>
      <c r="D49" s="69">
        <v>0</v>
      </c>
    </row>
    <row r="50" spans="2:6">
      <c r="B50" s="26" t="s">
        <v>51</v>
      </c>
      <c r="C50" s="107">
        <v>0</v>
      </c>
      <c r="D50" s="69">
        <v>0</v>
      </c>
    </row>
    <row r="51" spans="2:6">
      <c r="B51" s="103"/>
      <c r="C51" s="102"/>
      <c r="D51" s="68"/>
    </row>
    <row r="52" spans="2:6">
      <c r="B52" s="103" t="s">
        <v>52</v>
      </c>
      <c r="C52" s="102">
        <f>+C53+C54+C55+C56+C57</f>
        <v>82180741.069999993</v>
      </c>
      <c r="D52" s="68">
        <f>+D53+D54+D55+D56+D57</f>
        <v>0</v>
      </c>
      <c r="F52" s="101"/>
    </row>
    <row r="53" spans="2:6">
      <c r="B53" s="26" t="s">
        <v>53</v>
      </c>
      <c r="C53" s="107">
        <v>59360732.799999997</v>
      </c>
      <c r="D53" s="69">
        <v>0</v>
      </c>
      <c r="F53" s="101"/>
    </row>
    <row r="54" spans="2:6">
      <c r="B54" s="26" t="s">
        <v>54</v>
      </c>
      <c r="C54" s="107">
        <v>22820008.27</v>
      </c>
      <c r="D54" s="69">
        <v>0</v>
      </c>
      <c r="F54" s="101"/>
    </row>
    <row r="55" spans="2:6">
      <c r="B55" s="26" t="s">
        <v>55</v>
      </c>
      <c r="C55" s="107">
        <v>0</v>
      </c>
      <c r="D55" s="69">
        <v>0</v>
      </c>
    </row>
    <row r="56" spans="2:6">
      <c r="B56" s="26" t="s">
        <v>56</v>
      </c>
      <c r="C56" s="107">
        <v>0</v>
      </c>
      <c r="D56" s="69">
        <v>0</v>
      </c>
    </row>
    <row r="57" spans="2:6">
      <c r="B57" s="26" t="s">
        <v>57</v>
      </c>
      <c r="C57" s="107">
        <v>0</v>
      </c>
      <c r="D57" s="69">
        <v>0</v>
      </c>
    </row>
    <row r="58" spans="2:6">
      <c r="B58" s="103"/>
      <c r="C58" s="102"/>
      <c r="D58" s="68"/>
    </row>
    <row r="59" spans="2:6">
      <c r="B59" s="103" t="s">
        <v>58</v>
      </c>
      <c r="C59" s="102">
        <f>+C60+C61</f>
        <v>0</v>
      </c>
      <c r="D59" s="68">
        <f>+D60+D61</f>
        <v>0</v>
      </c>
    </row>
    <row r="60" spans="2:6">
      <c r="B60" s="26" t="s">
        <v>59</v>
      </c>
      <c r="C60" s="107">
        <v>0</v>
      </c>
      <c r="D60" s="69">
        <v>0</v>
      </c>
    </row>
    <row r="61" spans="2:6" ht="15.75" thickBot="1">
      <c r="B61" s="27" t="s">
        <v>60</v>
      </c>
      <c r="C61" s="70">
        <v>0</v>
      </c>
      <c r="D61" s="71">
        <v>0</v>
      </c>
    </row>
  </sheetData>
  <mergeCells count="3">
    <mergeCell ref="B2:D2"/>
    <mergeCell ref="B3:D3"/>
    <mergeCell ref="B4:D4"/>
  </mergeCells>
  <pageMargins left="1.1023622047244095" right="0.70866141732283472" top="0.74803149606299213" bottom="0.74803149606299213" header="0.31496062992125984" footer="0.31496062992125984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B1:G66"/>
  <sheetViews>
    <sheetView showGridLines="0" zoomScale="190" zoomScaleNormal="190" workbookViewId="0">
      <selection activeCell="D9" sqref="D9"/>
    </sheetView>
  </sheetViews>
  <sheetFormatPr baseColWidth="10" defaultRowHeight="15"/>
  <cols>
    <col min="1" max="1" width="1.42578125" customWidth="1"/>
    <col min="2" max="2" width="3.140625" customWidth="1"/>
    <col min="3" max="3" width="4.85546875" customWidth="1"/>
    <col min="4" max="4" width="36.7109375" customWidth="1"/>
    <col min="5" max="5" width="9.42578125" customWidth="1"/>
    <col min="6" max="7" width="15.5703125" style="18" customWidth="1"/>
  </cols>
  <sheetData>
    <row r="1" spans="2:7" ht="15.75" thickBot="1">
      <c r="B1" s="1"/>
    </row>
    <row r="2" spans="2:7">
      <c r="B2" s="158" t="s">
        <v>152</v>
      </c>
      <c r="C2" s="159"/>
      <c r="D2" s="159"/>
      <c r="E2" s="159"/>
      <c r="F2" s="159"/>
      <c r="G2" s="160"/>
    </row>
    <row r="3" spans="2:7">
      <c r="B3" s="161" t="s">
        <v>4</v>
      </c>
      <c r="C3" s="162"/>
      <c r="D3" s="162"/>
      <c r="E3" s="162"/>
      <c r="F3" s="162"/>
      <c r="G3" s="163"/>
    </row>
    <row r="4" spans="2:7" ht="15.75" thickBot="1">
      <c r="B4" s="164" t="s">
        <v>169</v>
      </c>
      <c r="C4" s="165"/>
      <c r="D4" s="165"/>
      <c r="E4" s="165"/>
      <c r="F4" s="165"/>
      <c r="G4" s="166"/>
    </row>
    <row r="5" spans="2:7" ht="15.75" thickBot="1">
      <c r="B5" s="167" t="s">
        <v>118</v>
      </c>
      <c r="C5" s="168"/>
      <c r="D5" s="168"/>
      <c r="E5" s="28"/>
      <c r="F5" s="28">
        <v>2020</v>
      </c>
      <c r="G5" s="35">
        <v>2019</v>
      </c>
    </row>
    <row r="6" spans="2:7">
      <c r="B6" s="169"/>
      <c r="C6" s="170"/>
      <c r="D6" s="170"/>
      <c r="E6" s="170"/>
      <c r="F6" s="170"/>
      <c r="G6" s="171"/>
    </row>
    <row r="7" spans="2:7">
      <c r="B7" s="172" t="s">
        <v>127</v>
      </c>
      <c r="C7" s="157"/>
      <c r="D7" s="157"/>
      <c r="E7" s="29"/>
      <c r="F7" s="30"/>
      <c r="G7" s="31"/>
    </row>
    <row r="8" spans="2:7">
      <c r="B8" s="38"/>
      <c r="C8" s="157" t="s">
        <v>124</v>
      </c>
      <c r="D8" s="157"/>
      <c r="E8" s="29"/>
      <c r="F8" s="72">
        <f>+F9+F10+F11+F12+F13+F14+F15+F16+F17+F18</f>
        <v>191197643.19999999</v>
      </c>
      <c r="G8" s="73">
        <v>283137727.91000003</v>
      </c>
    </row>
    <row r="9" spans="2:7">
      <c r="B9" s="38"/>
      <c r="C9" s="29"/>
      <c r="D9" s="32" t="s">
        <v>65</v>
      </c>
      <c r="E9" s="33"/>
      <c r="F9" s="74">
        <v>4925043</v>
      </c>
      <c r="G9" s="75">
        <v>7265699</v>
      </c>
    </row>
    <row r="10" spans="2:7">
      <c r="B10" s="38"/>
      <c r="C10" s="29"/>
      <c r="D10" s="32" t="s">
        <v>66</v>
      </c>
      <c r="E10" s="33"/>
      <c r="F10" s="74">
        <v>0</v>
      </c>
      <c r="G10" s="75">
        <v>0</v>
      </c>
    </row>
    <row r="11" spans="2:7">
      <c r="B11" s="38"/>
      <c r="C11" s="34"/>
      <c r="D11" s="32" t="s">
        <v>128</v>
      </c>
      <c r="E11" s="33"/>
      <c r="F11" s="74">
        <v>0</v>
      </c>
      <c r="G11" s="75">
        <v>0</v>
      </c>
    </row>
    <row r="12" spans="2:7">
      <c r="B12" s="38"/>
      <c r="C12" s="34"/>
      <c r="D12" s="32" t="s">
        <v>68</v>
      </c>
      <c r="E12" s="33"/>
      <c r="F12" s="74">
        <v>9972246.0800000001</v>
      </c>
      <c r="G12" s="75">
        <v>15337308.42</v>
      </c>
    </row>
    <row r="13" spans="2:7">
      <c r="B13" s="38"/>
      <c r="C13" s="34"/>
      <c r="D13" s="32" t="s">
        <v>69</v>
      </c>
      <c r="E13" s="33"/>
      <c r="F13" s="74">
        <v>752932.92</v>
      </c>
      <c r="G13" s="75">
        <v>2686790.17</v>
      </c>
    </row>
    <row r="14" spans="2:7">
      <c r="B14" s="38"/>
      <c r="C14" s="34"/>
      <c r="D14" s="32" t="s">
        <v>70</v>
      </c>
      <c r="E14" s="33"/>
      <c r="F14" s="74">
        <v>440729.23</v>
      </c>
      <c r="G14" s="75">
        <v>2369302.96</v>
      </c>
    </row>
    <row r="15" spans="2:7">
      <c r="B15" s="38"/>
      <c r="C15" s="34"/>
      <c r="D15" s="32" t="s">
        <v>71</v>
      </c>
      <c r="E15" s="33"/>
      <c r="F15" s="74">
        <v>0</v>
      </c>
      <c r="G15" s="75">
        <v>0</v>
      </c>
    </row>
    <row r="16" spans="2:7" ht="16.5">
      <c r="B16" s="38"/>
      <c r="C16" s="34"/>
      <c r="D16" s="32" t="s">
        <v>73</v>
      </c>
      <c r="E16" s="33"/>
      <c r="F16" s="74">
        <v>175106691.97</v>
      </c>
      <c r="G16" s="75">
        <v>253628627.36000001</v>
      </c>
    </row>
    <row r="17" spans="2:7" ht="16.5">
      <c r="B17" s="38"/>
      <c r="C17" s="34"/>
      <c r="D17" s="32" t="s">
        <v>74</v>
      </c>
      <c r="E17" s="33"/>
      <c r="F17" s="74">
        <v>0</v>
      </c>
      <c r="G17" s="75">
        <v>1850000</v>
      </c>
    </row>
    <row r="18" spans="2:7">
      <c r="B18" s="38"/>
      <c r="C18" s="34"/>
      <c r="D18" s="32" t="s">
        <v>129</v>
      </c>
      <c r="E18" s="33"/>
      <c r="F18" s="74">
        <v>0</v>
      </c>
      <c r="G18" s="75">
        <v>0</v>
      </c>
    </row>
    <row r="19" spans="2:7">
      <c r="B19" s="38"/>
      <c r="C19" s="157" t="s">
        <v>125</v>
      </c>
      <c r="D19" s="157"/>
      <c r="E19" s="29"/>
      <c r="F19" s="72">
        <f>+F20+F21+F22+F23+F24+F25+F26+F27+F28+F29+F30+F31+F32+F33+F34+F35</f>
        <v>97223750.379999995</v>
      </c>
      <c r="G19" s="73">
        <v>155392736.06</v>
      </c>
    </row>
    <row r="20" spans="2:7">
      <c r="B20" s="38"/>
      <c r="C20" s="29"/>
      <c r="D20" s="32" t="s">
        <v>84</v>
      </c>
      <c r="E20" s="33"/>
      <c r="F20" s="74">
        <v>41340240.859999999</v>
      </c>
      <c r="G20" s="75">
        <v>55783674.619999997</v>
      </c>
    </row>
    <row r="21" spans="2:7">
      <c r="B21" s="38"/>
      <c r="C21" s="29"/>
      <c r="D21" s="32" t="s">
        <v>85</v>
      </c>
      <c r="E21" s="33"/>
      <c r="F21" s="74">
        <v>17777868.82</v>
      </c>
      <c r="G21" s="75">
        <v>21433150.780000001</v>
      </c>
    </row>
    <row r="22" spans="2:7">
      <c r="B22" s="38"/>
      <c r="C22" s="29"/>
      <c r="D22" s="32" t="s">
        <v>86</v>
      </c>
      <c r="E22" s="33"/>
      <c r="F22" s="74">
        <v>23166782.850000001</v>
      </c>
      <c r="G22" s="75">
        <v>44049242.869999997</v>
      </c>
    </row>
    <row r="23" spans="2:7">
      <c r="B23" s="38"/>
      <c r="C23" s="29"/>
      <c r="D23" s="32" t="s">
        <v>88</v>
      </c>
      <c r="E23" s="33"/>
      <c r="F23" s="74">
        <v>0</v>
      </c>
      <c r="G23" s="75">
        <v>0</v>
      </c>
    </row>
    <row r="24" spans="2:7">
      <c r="B24" s="38"/>
      <c r="C24" s="29"/>
      <c r="D24" s="32" t="s">
        <v>130</v>
      </c>
      <c r="E24" s="33"/>
      <c r="F24" s="74">
        <v>0</v>
      </c>
      <c r="G24" s="75">
        <v>567888.30000000005</v>
      </c>
    </row>
    <row r="25" spans="2:7">
      <c r="B25" s="38"/>
      <c r="C25" s="29"/>
      <c r="D25" s="32" t="s">
        <v>131</v>
      </c>
      <c r="E25" s="33"/>
      <c r="F25" s="74">
        <v>789820</v>
      </c>
      <c r="G25" s="75">
        <v>830996</v>
      </c>
    </row>
    <row r="26" spans="2:7">
      <c r="B26" s="38"/>
      <c r="C26" s="29"/>
      <c r="D26" s="32" t="s">
        <v>91</v>
      </c>
      <c r="E26" s="33"/>
      <c r="F26" s="74">
        <v>3050091.96</v>
      </c>
      <c r="G26" s="75">
        <v>5296042.71</v>
      </c>
    </row>
    <row r="27" spans="2:7">
      <c r="B27" s="38"/>
      <c r="C27" s="29"/>
      <c r="D27" s="32" t="s">
        <v>92</v>
      </c>
      <c r="E27" s="33"/>
      <c r="F27" s="74">
        <v>1078290</v>
      </c>
      <c r="G27" s="75">
        <v>1482625</v>
      </c>
    </row>
    <row r="28" spans="2:7">
      <c r="B28" s="38"/>
      <c r="C28" s="29"/>
      <c r="D28" s="32" t="s">
        <v>93</v>
      </c>
      <c r="E28" s="33"/>
      <c r="F28" s="74">
        <v>0</v>
      </c>
      <c r="G28" s="75">
        <v>0</v>
      </c>
    </row>
    <row r="29" spans="2:7">
      <c r="B29" s="38"/>
      <c r="C29" s="29"/>
      <c r="D29" s="32" t="s">
        <v>94</v>
      </c>
      <c r="E29" s="33"/>
      <c r="F29" s="74">
        <v>0</v>
      </c>
      <c r="G29" s="75">
        <v>0</v>
      </c>
    </row>
    <row r="30" spans="2:7">
      <c r="B30" s="38"/>
      <c r="C30" s="29"/>
      <c r="D30" s="32" t="s">
        <v>95</v>
      </c>
      <c r="E30" s="33"/>
      <c r="F30" s="74">
        <v>235000</v>
      </c>
      <c r="G30" s="75">
        <v>125000</v>
      </c>
    </row>
    <row r="31" spans="2:7">
      <c r="B31" s="38"/>
      <c r="C31" s="29"/>
      <c r="D31" s="32" t="s">
        <v>96</v>
      </c>
      <c r="E31" s="33"/>
      <c r="F31" s="74">
        <v>0</v>
      </c>
      <c r="G31" s="75">
        <v>0</v>
      </c>
    </row>
    <row r="32" spans="2:7">
      <c r="B32" s="38"/>
      <c r="C32" s="29"/>
      <c r="D32" s="32" t="s">
        <v>132</v>
      </c>
      <c r="E32" s="33"/>
      <c r="F32" s="74">
        <v>0</v>
      </c>
      <c r="G32" s="75">
        <v>0</v>
      </c>
    </row>
    <row r="33" spans="2:7">
      <c r="B33" s="38"/>
      <c r="C33" s="29"/>
      <c r="D33" s="32" t="s">
        <v>49</v>
      </c>
      <c r="E33" s="33"/>
      <c r="F33" s="74">
        <v>0</v>
      </c>
      <c r="G33" s="75">
        <v>0</v>
      </c>
    </row>
    <row r="34" spans="2:7">
      <c r="B34" s="38"/>
      <c r="C34" s="29"/>
      <c r="D34" s="32" t="s">
        <v>99</v>
      </c>
      <c r="E34" s="33"/>
      <c r="F34" s="74">
        <v>6013910.1100000003</v>
      </c>
      <c r="G34" s="75">
        <v>18690169.390000001</v>
      </c>
    </row>
    <row r="35" spans="2:7">
      <c r="B35" s="38"/>
      <c r="C35" s="29"/>
      <c r="D35" s="32" t="s">
        <v>133</v>
      </c>
      <c r="E35" s="33"/>
      <c r="F35" s="74">
        <v>3771745.78</v>
      </c>
      <c r="G35" s="75">
        <v>7133946.3899999997</v>
      </c>
    </row>
    <row r="36" spans="2:7">
      <c r="B36" s="172" t="s">
        <v>134</v>
      </c>
      <c r="C36" s="157"/>
      <c r="D36" s="157"/>
      <c r="E36" s="29"/>
      <c r="F36" s="76">
        <f>+F8-F19</f>
        <v>93973892.819999993</v>
      </c>
      <c r="G36" s="41">
        <v>127744991.84999999</v>
      </c>
    </row>
    <row r="37" spans="2:7">
      <c r="B37" s="169"/>
      <c r="C37" s="170"/>
      <c r="D37" s="170"/>
      <c r="E37" s="170"/>
      <c r="F37" s="170"/>
      <c r="G37" s="171"/>
    </row>
    <row r="38" spans="2:7">
      <c r="B38" s="172" t="s">
        <v>135</v>
      </c>
      <c r="C38" s="157"/>
      <c r="D38" s="157"/>
      <c r="E38" s="29"/>
      <c r="F38" s="30"/>
      <c r="G38" s="31"/>
    </row>
    <row r="39" spans="2:7">
      <c r="B39" s="38"/>
      <c r="C39" s="157" t="s">
        <v>124</v>
      </c>
      <c r="D39" s="157"/>
      <c r="E39" s="29"/>
      <c r="F39" s="77">
        <f>+F40+F41+F42</f>
        <v>0</v>
      </c>
      <c r="G39" s="78">
        <v>0</v>
      </c>
    </row>
    <row r="40" spans="2:7">
      <c r="B40" s="38"/>
      <c r="C40" s="34"/>
      <c r="D40" s="34" t="s">
        <v>31</v>
      </c>
      <c r="E40" s="29"/>
      <c r="F40" s="79">
        <v>0</v>
      </c>
      <c r="G40" s="80">
        <v>0</v>
      </c>
    </row>
    <row r="41" spans="2:7">
      <c r="B41" s="38"/>
      <c r="C41" s="34"/>
      <c r="D41" s="34" t="s">
        <v>33</v>
      </c>
      <c r="E41" s="29"/>
      <c r="F41" s="79">
        <v>0</v>
      </c>
      <c r="G41" s="80">
        <v>0</v>
      </c>
    </row>
    <row r="42" spans="2:7">
      <c r="B42" s="38"/>
      <c r="C42" s="34"/>
      <c r="D42" s="34" t="s">
        <v>136</v>
      </c>
      <c r="E42" s="29"/>
      <c r="F42" s="79">
        <v>0</v>
      </c>
      <c r="G42" s="80">
        <v>0</v>
      </c>
    </row>
    <row r="43" spans="2:7">
      <c r="B43" s="38"/>
      <c r="C43" s="157" t="s">
        <v>125</v>
      </c>
      <c r="D43" s="157"/>
      <c r="E43" s="29"/>
      <c r="F43" s="77">
        <f>+F44+F45+F46</f>
        <v>17931052.050000001</v>
      </c>
      <c r="G43" s="78">
        <v>110753122.2</v>
      </c>
    </row>
    <row r="44" spans="2:7">
      <c r="B44" s="38"/>
      <c r="C44" s="34"/>
      <c r="D44" s="34" t="s">
        <v>31</v>
      </c>
      <c r="E44" s="29"/>
      <c r="F44" s="79">
        <v>16028947.880000001</v>
      </c>
      <c r="G44" s="80">
        <v>101299553.52</v>
      </c>
    </row>
    <row r="45" spans="2:7">
      <c r="B45" s="38"/>
      <c r="C45" s="29"/>
      <c r="D45" s="34" t="s">
        <v>33</v>
      </c>
      <c r="E45" s="29"/>
      <c r="F45" s="79">
        <v>1902104.17</v>
      </c>
      <c r="G45" s="80">
        <v>9453568.6799999997</v>
      </c>
    </row>
    <row r="46" spans="2:7">
      <c r="B46" s="38"/>
      <c r="C46" s="34"/>
      <c r="D46" s="34" t="s">
        <v>137</v>
      </c>
      <c r="E46" s="29"/>
      <c r="F46" s="79">
        <v>0</v>
      </c>
      <c r="G46" s="80">
        <v>0</v>
      </c>
    </row>
    <row r="47" spans="2:7">
      <c r="B47" s="172" t="s">
        <v>138</v>
      </c>
      <c r="C47" s="157"/>
      <c r="D47" s="157"/>
      <c r="E47" s="29"/>
      <c r="F47" s="77">
        <f>+F39-F43</f>
        <v>-17931052.050000001</v>
      </c>
      <c r="G47" s="78">
        <v>-110753122.2</v>
      </c>
    </row>
    <row r="48" spans="2:7">
      <c r="B48" s="169"/>
      <c r="C48" s="170"/>
      <c r="D48" s="170"/>
      <c r="E48" s="170"/>
      <c r="F48" s="170"/>
      <c r="G48" s="171"/>
    </row>
    <row r="49" spans="2:7">
      <c r="B49" s="172" t="s">
        <v>139</v>
      </c>
      <c r="C49" s="157"/>
      <c r="D49" s="157"/>
      <c r="E49" s="29"/>
      <c r="F49" s="30"/>
      <c r="G49" s="31"/>
    </row>
    <row r="50" spans="2:7">
      <c r="B50" s="38"/>
      <c r="C50" s="157" t="s">
        <v>124</v>
      </c>
      <c r="D50" s="157"/>
      <c r="E50" s="29"/>
      <c r="F50" s="72">
        <f>+F51+F54</f>
        <v>0</v>
      </c>
      <c r="G50" s="73">
        <v>1037365.39</v>
      </c>
    </row>
    <row r="51" spans="2:7">
      <c r="B51" s="38"/>
      <c r="C51" s="34"/>
      <c r="D51" s="34" t="s">
        <v>140</v>
      </c>
      <c r="E51" s="29"/>
      <c r="F51" s="74">
        <f>+F52+F53</f>
        <v>0</v>
      </c>
      <c r="G51" s="75">
        <v>0</v>
      </c>
    </row>
    <row r="52" spans="2:7">
      <c r="B52" s="38"/>
      <c r="C52" s="29"/>
      <c r="D52" s="34" t="s">
        <v>141</v>
      </c>
      <c r="E52" s="29"/>
      <c r="F52" s="74">
        <v>0</v>
      </c>
      <c r="G52" s="75">
        <v>0</v>
      </c>
    </row>
    <row r="53" spans="2:7">
      <c r="B53" s="38"/>
      <c r="C53" s="29"/>
      <c r="D53" s="34" t="s">
        <v>142</v>
      </c>
      <c r="E53" s="29"/>
      <c r="F53" s="74">
        <v>0</v>
      </c>
      <c r="G53" s="75">
        <v>0</v>
      </c>
    </row>
    <row r="54" spans="2:7">
      <c r="B54" s="38"/>
      <c r="C54" s="29"/>
      <c r="D54" s="34" t="s">
        <v>143</v>
      </c>
      <c r="E54" s="29"/>
      <c r="F54" s="74">
        <v>0</v>
      </c>
      <c r="G54" s="75">
        <v>1037365.39</v>
      </c>
    </row>
    <row r="55" spans="2:7">
      <c r="B55" s="38"/>
      <c r="C55" s="157" t="s">
        <v>125</v>
      </c>
      <c r="D55" s="157"/>
      <c r="E55" s="29"/>
      <c r="F55" s="72">
        <f>+F56+F59</f>
        <v>14264473.719999999</v>
      </c>
      <c r="G55" s="73">
        <v>8783828.3200000003</v>
      </c>
    </row>
    <row r="56" spans="2:7">
      <c r="B56" s="38"/>
      <c r="C56" s="34"/>
      <c r="D56" s="34" t="s">
        <v>144</v>
      </c>
      <c r="E56" s="29"/>
      <c r="F56" s="74">
        <f>+F57+F58</f>
        <v>6101646</v>
      </c>
      <c r="G56" s="75">
        <v>8242472</v>
      </c>
    </row>
    <row r="57" spans="2:7">
      <c r="B57" s="38"/>
      <c r="C57" s="29"/>
      <c r="D57" s="34" t="s">
        <v>141</v>
      </c>
      <c r="E57" s="29"/>
      <c r="F57" s="74">
        <v>6101646</v>
      </c>
      <c r="G57" s="75">
        <v>8242472</v>
      </c>
    </row>
    <row r="58" spans="2:7">
      <c r="B58" s="38"/>
      <c r="C58" s="29"/>
      <c r="D58" s="34" t="s">
        <v>142</v>
      </c>
      <c r="E58" s="29"/>
      <c r="F58" s="74">
        <v>0</v>
      </c>
      <c r="G58" s="75">
        <v>0</v>
      </c>
    </row>
    <row r="59" spans="2:7">
      <c r="B59" s="38"/>
      <c r="C59" s="29"/>
      <c r="D59" s="34" t="s">
        <v>145</v>
      </c>
      <c r="E59" s="29"/>
      <c r="F59" s="74">
        <v>8162827.7199999997</v>
      </c>
      <c r="G59" s="75">
        <v>541356.31999999995</v>
      </c>
    </row>
    <row r="60" spans="2:7">
      <c r="B60" s="172" t="s">
        <v>146</v>
      </c>
      <c r="C60" s="157"/>
      <c r="D60" s="157"/>
      <c r="E60" s="29"/>
      <c r="F60" s="72">
        <f>+F50-F55</f>
        <v>-14264473.719999999</v>
      </c>
      <c r="G60" s="73">
        <v>-7746462.9299999997</v>
      </c>
    </row>
    <row r="61" spans="2:7">
      <c r="B61" s="169"/>
      <c r="C61" s="170"/>
      <c r="D61" s="170"/>
      <c r="E61" s="170"/>
      <c r="F61" s="170"/>
      <c r="G61" s="171"/>
    </row>
    <row r="62" spans="2:7">
      <c r="B62" s="176" t="s">
        <v>147</v>
      </c>
      <c r="C62" s="177"/>
      <c r="D62" s="177"/>
      <c r="E62" s="33"/>
      <c r="F62" s="76">
        <f>+F65-F64</f>
        <v>61778367.050000004</v>
      </c>
      <c r="G62" s="81">
        <v>9245406.7200000007</v>
      </c>
    </row>
    <row r="63" spans="2:7">
      <c r="B63" s="169"/>
      <c r="C63" s="170"/>
      <c r="D63" s="170"/>
      <c r="E63" s="170"/>
      <c r="F63" s="170"/>
      <c r="G63" s="171"/>
    </row>
    <row r="64" spans="2:7">
      <c r="B64" s="172" t="s">
        <v>148</v>
      </c>
      <c r="C64" s="157"/>
      <c r="D64" s="157"/>
      <c r="E64" s="29"/>
      <c r="F64" s="72">
        <v>17182546.539999999</v>
      </c>
      <c r="G64" s="73">
        <v>7946709.8200000003</v>
      </c>
    </row>
    <row r="65" spans="2:7">
      <c r="B65" s="176" t="s">
        <v>149</v>
      </c>
      <c r="C65" s="177"/>
      <c r="D65" s="177"/>
      <c r="E65" s="33"/>
      <c r="F65" s="72">
        <v>78960913.590000004</v>
      </c>
      <c r="G65" s="73">
        <v>17192116.539999999</v>
      </c>
    </row>
    <row r="66" spans="2:7" ht="15.75" thickBot="1">
      <c r="B66" s="173"/>
      <c r="C66" s="174"/>
      <c r="D66" s="174"/>
      <c r="E66" s="174"/>
      <c r="F66" s="174"/>
      <c r="G66" s="175"/>
    </row>
  </sheetData>
  <mergeCells count="25">
    <mergeCell ref="B66:G66"/>
    <mergeCell ref="B65:D65"/>
    <mergeCell ref="C43:D43"/>
    <mergeCell ref="B47:D47"/>
    <mergeCell ref="B48:G48"/>
    <mergeCell ref="B49:D49"/>
    <mergeCell ref="C50:D50"/>
    <mergeCell ref="C55:D55"/>
    <mergeCell ref="B60:D60"/>
    <mergeCell ref="B61:G61"/>
    <mergeCell ref="B62:D62"/>
    <mergeCell ref="B63:G63"/>
    <mergeCell ref="B64:D64"/>
    <mergeCell ref="C39:D39"/>
    <mergeCell ref="B2:G2"/>
    <mergeCell ref="B3:G3"/>
    <mergeCell ref="B4:G4"/>
    <mergeCell ref="B5:D5"/>
    <mergeCell ref="B6:G6"/>
    <mergeCell ref="B7:D7"/>
    <mergeCell ref="C8:D8"/>
    <mergeCell ref="C19:D19"/>
    <mergeCell ref="B36:D36"/>
    <mergeCell ref="B37:G37"/>
    <mergeCell ref="B38:D38"/>
  </mergeCells>
  <pageMargins left="0.7" right="0.7" top="0.75" bottom="0.75" header="0.3" footer="0.3"/>
  <pageSetup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6125E-C8AF-4DD0-B58F-977503E98B3D}">
  <sheetPr>
    <tabColor rgb="FFFF495C"/>
  </sheetPr>
  <dimension ref="B1:D27"/>
  <sheetViews>
    <sheetView showGridLines="0" tabSelected="1" zoomScale="172" zoomScaleNormal="172" workbookViewId="0">
      <selection activeCell="B8" sqref="B8"/>
    </sheetView>
  </sheetViews>
  <sheetFormatPr baseColWidth="10" defaultRowHeight="15"/>
  <cols>
    <col min="1" max="1" width="3.5703125" style="18" customWidth="1"/>
    <col min="2" max="2" width="34.140625" style="18" customWidth="1"/>
    <col min="3" max="3" width="19.140625" style="18" customWidth="1"/>
    <col min="4" max="4" width="18.28515625" style="18" customWidth="1"/>
    <col min="5" max="16384" width="11.42578125" style="18"/>
  </cols>
  <sheetData>
    <row r="1" spans="2:4" ht="15.75" thickBot="1">
      <c r="B1" s="1"/>
    </row>
    <row r="2" spans="2:4">
      <c r="B2" s="181" t="s">
        <v>152</v>
      </c>
      <c r="C2" s="182"/>
      <c r="D2" s="183"/>
    </row>
    <row r="3" spans="2:4">
      <c r="B3" s="184" t="s">
        <v>165</v>
      </c>
      <c r="C3" s="185"/>
      <c r="D3" s="186"/>
    </row>
    <row r="4" spans="2:4" ht="15.75" thickBot="1">
      <c r="B4" s="187" t="s">
        <v>172</v>
      </c>
      <c r="C4" s="188"/>
      <c r="D4" s="189"/>
    </row>
    <row r="5" spans="2:4" ht="15.75" thickBot="1">
      <c r="B5" s="190"/>
      <c r="C5" s="190"/>
      <c r="D5" s="190"/>
    </row>
    <row r="6" spans="2:4" ht="15.75" thickBot="1">
      <c r="B6" s="92" t="s">
        <v>161</v>
      </c>
      <c r="C6" s="90" t="s">
        <v>150</v>
      </c>
      <c r="D6" s="90" t="s">
        <v>151</v>
      </c>
    </row>
    <row r="7" spans="2:4" ht="15.75" thickBot="1">
      <c r="B7" s="178" t="s">
        <v>162</v>
      </c>
      <c r="C7" s="179"/>
      <c r="D7" s="180"/>
    </row>
    <row r="8" spans="2:4" ht="17.25" thickBot="1">
      <c r="B8" s="93" t="s">
        <v>168</v>
      </c>
      <c r="C8" s="99">
        <v>330407.64</v>
      </c>
      <c r="D8" s="99">
        <v>330407.64</v>
      </c>
    </row>
    <row r="9" spans="2:4" ht="15.75" thickBot="1">
      <c r="B9" s="94"/>
      <c r="C9" s="97"/>
      <c r="D9" s="97"/>
    </row>
    <row r="10" spans="2:4" ht="15.75" thickBot="1">
      <c r="B10" s="94"/>
      <c r="C10" s="97"/>
      <c r="D10" s="97"/>
    </row>
    <row r="11" spans="2:4" ht="15.75" thickBot="1">
      <c r="B11" s="94"/>
      <c r="C11" s="97"/>
      <c r="D11" s="97"/>
    </row>
    <row r="12" spans="2:4" ht="15.75" thickBot="1">
      <c r="B12" s="94"/>
      <c r="C12" s="97"/>
      <c r="D12" s="97"/>
    </row>
    <row r="13" spans="2:4" ht="15.75" thickBot="1">
      <c r="B13" s="94"/>
      <c r="C13" s="97"/>
      <c r="D13" s="97"/>
    </row>
    <row r="14" spans="2:4" ht="15.75" thickBot="1">
      <c r="B14" s="94"/>
      <c r="C14" s="97"/>
      <c r="D14" s="97"/>
    </row>
    <row r="15" spans="2:4" ht="15.75" thickBot="1">
      <c r="B15" s="95" t="s">
        <v>166</v>
      </c>
      <c r="C15" s="99">
        <f>+C8</f>
        <v>330407.64</v>
      </c>
      <c r="D15" s="99">
        <f>+D8</f>
        <v>330407.64</v>
      </c>
    </row>
    <row r="16" spans="2:4" ht="15.75" thickBot="1">
      <c r="B16" s="94"/>
      <c r="C16" s="91"/>
      <c r="D16" s="91"/>
    </row>
    <row r="17" spans="2:4" ht="15.75" thickBot="1">
      <c r="B17" s="178" t="s">
        <v>163</v>
      </c>
      <c r="C17" s="179"/>
      <c r="D17" s="180"/>
    </row>
    <row r="18" spans="2:4" ht="15.75" thickBot="1">
      <c r="B18" s="93"/>
      <c r="C18" s="99"/>
      <c r="D18" s="99"/>
    </row>
    <row r="19" spans="2:4" ht="15.75" thickBot="1">
      <c r="B19" s="94"/>
      <c r="C19" s="97"/>
      <c r="D19" s="97"/>
    </row>
    <row r="20" spans="2:4" ht="15.75" thickBot="1">
      <c r="B20" s="94"/>
      <c r="C20" s="97"/>
      <c r="D20" s="97"/>
    </row>
    <row r="21" spans="2:4" ht="15.75" thickBot="1">
      <c r="B21" s="94"/>
      <c r="C21" s="97"/>
      <c r="D21" s="97"/>
    </row>
    <row r="22" spans="2:4" ht="15.75" thickBot="1">
      <c r="B22" s="94"/>
      <c r="C22" s="97"/>
      <c r="D22" s="97"/>
    </row>
    <row r="23" spans="2:4" ht="15.75" thickBot="1">
      <c r="B23" s="94"/>
      <c r="C23" s="97"/>
      <c r="D23" s="97"/>
    </row>
    <row r="24" spans="2:4" ht="15.75" thickBot="1">
      <c r="B24" s="94"/>
      <c r="C24" s="97"/>
      <c r="D24" s="97"/>
    </row>
    <row r="25" spans="2:4" ht="15.75" thickBot="1">
      <c r="B25" s="95" t="s">
        <v>167</v>
      </c>
      <c r="C25" s="98">
        <v>0</v>
      </c>
      <c r="D25" s="98">
        <v>0</v>
      </c>
    </row>
    <row r="26" spans="2:4" ht="15.75" thickBot="1">
      <c r="B26" s="94"/>
      <c r="C26" s="97"/>
      <c r="D26" s="97"/>
    </row>
    <row r="27" spans="2:4" ht="15.75" thickBot="1">
      <c r="B27" s="96" t="s">
        <v>164</v>
      </c>
      <c r="C27" s="100">
        <f>+C15+C25</f>
        <v>330407.64</v>
      </c>
      <c r="D27" s="100">
        <f>+D15+D25</f>
        <v>330407.64</v>
      </c>
    </row>
  </sheetData>
  <mergeCells count="6">
    <mergeCell ref="B17:D17"/>
    <mergeCell ref="B2:D2"/>
    <mergeCell ref="B3:D3"/>
    <mergeCell ref="B4:D4"/>
    <mergeCell ref="B5:D5"/>
    <mergeCell ref="B7:D7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EA</vt:lpstr>
      <vt:lpstr>ESF</vt:lpstr>
      <vt:lpstr>EVHP</vt:lpstr>
      <vt:lpstr>ECSF</vt:lpstr>
      <vt:lpstr>EFE</vt:lpstr>
      <vt:lpstr>ID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2020-10-30T16:33:35Z</cp:lastPrinted>
  <dcterms:created xsi:type="dcterms:W3CDTF">2020-04-14T23:33:45Z</dcterms:created>
  <dcterms:modified xsi:type="dcterms:W3CDTF">2024-05-03T22:13:51Z</dcterms:modified>
</cp:coreProperties>
</file>