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7E6FC81-7B3C-4DA3-BD78-871C395E5F2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J48" i="11" s="1"/>
  <c r="G49" i="11"/>
  <c r="G48" i="11" s="1"/>
  <c r="I48" i="11"/>
  <c r="H48" i="11"/>
  <c r="F48" i="11"/>
  <c r="E48" i="11"/>
  <c r="J46" i="11"/>
  <c r="G46" i="11"/>
  <c r="J45" i="11"/>
  <c r="G45" i="11"/>
  <c r="J44" i="11"/>
  <c r="J42" i="11" s="1"/>
  <c r="G44" i="11"/>
  <c r="G42" i="11" s="1"/>
  <c r="J43" i="11"/>
  <c r="G43" i="11"/>
  <c r="I42" i="11"/>
  <c r="H42" i="11"/>
  <c r="F42" i="11"/>
  <c r="F50" i="11" s="1"/>
  <c r="E42" i="11"/>
  <c r="E50" i="11" s="1"/>
  <c r="J40" i="11"/>
  <c r="G40" i="11"/>
  <c r="J39" i="11"/>
  <c r="G39" i="11"/>
  <c r="J38" i="11"/>
  <c r="G38" i="11"/>
  <c r="J37" i="11"/>
  <c r="G37" i="11"/>
  <c r="J36" i="11"/>
  <c r="G36" i="11"/>
  <c r="J35" i="11"/>
  <c r="J32" i="11" s="1"/>
  <c r="J50" i="11" s="1"/>
  <c r="G35" i="11"/>
  <c r="G32" i="11" s="1"/>
  <c r="J34" i="11"/>
  <c r="G34" i="11"/>
  <c r="J33" i="11"/>
  <c r="G33" i="11"/>
  <c r="I32" i="11"/>
  <c r="I50" i="11" s="1"/>
  <c r="H32" i="11"/>
  <c r="H50" i="11" s="1"/>
  <c r="F32" i="11"/>
  <c r="E32" i="1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J18" i="11" s="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<sst xmlns="http://schemas.openxmlformats.org/spreadsheetml/2006/main" count="56" uniqueCount="28">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</sst>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6" xfId="1" applyFont="1" applyBorder="1" applyAlignment="1">
      <alignment horizontal="justify" vertical="center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3" sqref="B3:J3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60" t="s">
        <v>26</v>
      </c>
      <c r="C2" s="61"/>
      <c r="D2" s="61"/>
      <c r="E2" s="61"/>
      <c r="F2" s="61"/>
      <c r="G2" s="61"/>
      <c r="H2" s="61"/>
      <c r="I2" s="61"/>
      <c r="J2" s="62"/>
    </row>
    <row r="3" spans="2:10" x14ac:dyDescent="0.25">
      <c r="B3" s="63" t="s">
        <v>9</v>
      </c>
      <c r="C3" s="64"/>
      <c r="D3" s="64"/>
      <c r="E3" s="64"/>
      <c r="F3" s="64"/>
      <c r="G3" s="64"/>
      <c r="H3" s="64"/>
      <c r="I3" s="64"/>
      <c r="J3" s="65"/>
    </row>
    <row r="4" spans="2:10" ht="15.75" thickBot="1" x14ac:dyDescent="0.3">
      <c r="B4" s="66" t="s">
        <v>27</v>
      </c>
      <c r="C4" s="67"/>
      <c r="D4" s="67"/>
      <c r="E4" s="67"/>
      <c r="F4" s="67"/>
      <c r="G4" s="67"/>
      <c r="H4" s="67"/>
      <c r="I4" s="67"/>
      <c r="J4" s="68"/>
    </row>
    <row r="5" spans="2:10" ht="15.75" customHeight="1" thickBot="1" x14ac:dyDescent="0.3">
      <c r="B5" s="69" t="s">
        <v>25</v>
      </c>
      <c r="C5" s="70"/>
      <c r="D5" s="71"/>
      <c r="E5" s="78" t="s">
        <v>11</v>
      </c>
      <c r="F5" s="79"/>
      <c r="G5" s="79"/>
      <c r="H5" s="79"/>
      <c r="I5" s="80"/>
      <c r="J5" s="81" t="s">
        <v>12</v>
      </c>
    </row>
    <row r="6" spans="2:10" ht="17.25" thickBot="1" x14ac:dyDescent="0.3">
      <c r="B6" s="72"/>
      <c r="C6" s="73"/>
      <c r="D6" s="7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82"/>
    </row>
    <row r="7" spans="2:10" ht="15.75" thickBot="1" x14ac:dyDescent="0.3">
      <c r="B7" s="75"/>
      <c r="C7" s="76"/>
      <c r="D7" s="7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49" t="s">
        <v>0</v>
      </c>
      <c r="C8" s="50"/>
      <c r="D8" s="50"/>
      <c r="E8" s="30">
        <v>6473441.8499999996</v>
      </c>
      <c r="F8" s="15">
        <v>-118841.85</v>
      </c>
      <c r="G8" s="16">
        <f>+E8+F8</f>
        <v>6354600</v>
      </c>
      <c r="H8" s="15">
        <v>4656152</v>
      </c>
      <c r="I8" s="15">
        <v>4656152</v>
      </c>
      <c r="J8" s="16">
        <f t="shared" ref="J8:J16" si="0">+I8-E8</f>
        <v>-1817289.8499999996</v>
      </c>
    </row>
    <row r="9" spans="2:10" ht="15" customHeight="1" x14ac:dyDescent="0.25">
      <c r="B9" s="54" t="s">
        <v>1</v>
      </c>
      <c r="C9" s="55"/>
      <c r="D9" s="55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54" t="s">
        <v>8</v>
      </c>
      <c r="C10" s="55"/>
      <c r="D10" s="55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54" t="s">
        <v>2</v>
      </c>
      <c r="C11" s="55"/>
      <c r="D11" s="55"/>
      <c r="E11" s="15">
        <v>15216032.970000001</v>
      </c>
      <c r="F11" s="15">
        <v>173841.85</v>
      </c>
      <c r="G11" s="16">
        <f t="shared" si="1"/>
        <v>15389874.82</v>
      </c>
      <c r="H11" s="15">
        <v>6801672.9000000004</v>
      </c>
      <c r="I11" s="15">
        <v>6801672.9000000004</v>
      </c>
      <c r="J11" s="16">
        <f t="shared" si="0"/>
        <v>-8414360.0700000003</v>
      </c>
    </row>
    <row r="12" spans="2:10" ht="15" customHeight="1" x14ac:dyDescent="0.25">
      <c r="B12" s="54" t="s">
        <v>3</v>
      </c>
      <c r="C12" s="55"/>
      <c r="D12" s="55"/>
      <c r="E12" s="15">
        <v>1835617.36</v>
      </c>
      <c r="F12" s="15">
        <v>2800.9</v>
      </c>
      <c r="G12" s="16">
        <f t="shared" si="1"/>
        <v>1838418.26</v>
      </c>
      <c r="H12" s="15">
        <v>407965.86</v>
      </c>
      <c r="I12" s="15">
        <v>407965.86</v>
      </c>
      <c r="J12" s="16">
        <f t="shared" si="0"/>
        <v>-1427651.5</v>
      </c>
    </row>
    <row r="13" spans="2:10" ht="15" customHeight="1" x14ac:dyDescent="0.25">
      <c r="B13" s="54" t="s">
        <v>4</v>
      </c>
      <c r="C13" s="55"/>
      <c r="D13" s="55"/>
      <c r="E13" s="15">
        <v>1514707.08</v>
      </c>
      <c r="F13" s="15">
        <v>-55000</v>
      </c>
      <c r="G13" s="16">
        <f t="shared" si="1"/>
        <v>1459707.08</v>
      </c>
      <c r="H13" s="15">
        <v>104164</v>
      </c>
      <c r="I13" s="15">
        <v>104164</v>
      </c>
      <c r="J13" s="16">
        <f t="shared" si="0"/>
        <v>-1410543.08</v>
      </c>
    </row>
    <row r="14" spans="2:10" ht="15" customHeight="1" x14ac:dyDescent="0.25">
      <c r="B14" s="54" t="s">
        <v>22</v>
      </c>
      <c r="C14" s="55"/>
      <c r="D14" s="55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54" t="s">
        <v>5</v>
      </c>
      <c r="C15" s="55"/>
      <c r="D15" s="55"/>
      <c r="E15" s="15">
        <v>283305356.87</v>
      </c>
      <c r="F15" s="15">
        <v>115066.09</v>
      </c>
      <c r="G15" s="16">
        <f t="shared" si="1"/>
        <v>283420422.95999998</v>
      </c>
      <c r="H15" s="15">
        <v>73477680.090000004</v>
      </c>
      <c r="I15" s="15">
        <v>73477680.090000004</v>
      </c>
      <c r="J15" s="16">
        <f t="shared" si="0"/>
        <v>-209827676.78</v>
      </c>
    </row>
    <row r="16" spans="2:10" ht="15" customHeight="1" x14ac:dyDescent="0.25">
      <c r="B16" s="56" t="s">
        <v>6</v>
      </c>
      <c r="C16" s="57"/>
      <c r="D16" s="5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58" t="s">
        <v>23</v>
      </c>
      <c r="C17" s="59"/>
      <c r="D17" s="59"/>
      <c r="E17" s="18">
        <v>0</v>
      </c>
      <c r="F17" s="18">
        <v>20369993.829999998</v>
      </c>
      <c r="G17" s="16">
        <f t="shared" si="1"/>
        <v>20369993.829999998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51" t="s">
        <v>7</v>
      </c>
      <c r="C18" s="52"/>
      <c r="D18" s="53"/>
      <c r="E18" s="20">
        <f>+E8+E9+E10+E11+E12+E13+E14+E15+E16+E17</f>
        <v>308345156.13</v>
      </c>
      <c r="F18" s="20">
        <f>+F8+F9+F10+F11+F12+F13+F14+F15+F16+F17</f>
        <v>20487860.819999997</v>
      </c>
      <c r="G18" s="20">
        <f>+G8+G9+G10+G11+G12+G13+G14+G15+G16+G17</f>
        <v>328833016.94999999</v>
      </c>
      <c r="H18" s="20">
        <f>+H8+H9+H10+H11+H12+H13+H14+H15+H16+H17</f>
        <v>85447634.850000009</v>
      </c>
      <c r="I18" s="20">
        <f>+I8+I9+I10+I11+I12+I13+I14+I15+I16+I17</f>
        <v>85447634.850000009</v>
      </c>
      <c r="J18" s="83">
        <f>SUM(J8:J17)</f>
        <v>-222897521.28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5" t="s">
        <v>24</v>
      </c>
      <c r="I19" s="86"/>
      <c r="J19" s="84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87" t="s">
        <v>26</v>
      </c>
      <c r="C26" s="88"/>
      <c r="D26" s="88"/>
      <c r="E26" s="88"/>
      <c r="F26" s="88"/>
      <c r="G26" s="88"/>
      <c r="H26" s="88"/>
      <c r="I26" s="88"/>
      <c r="J26" s="89"/>
    </row>
    <row r="27" spans="2:10" ht="15.75" customHeight="1" x14ac:dyDescent="0.25">
      <c r="B27" s="90" t="s">
        <v>9</v>
      </c>
      <c r="C27" s="91"/>
      <c r="D27" s="91"/>
      <c r="E27" s="91"/>
      <c r="F27" s="91"/>
      <c r="G27" s="91"/>
      <c r="H27" s="91"/>
      <c r="I27" s="91"/>
      <c r="J27" s="92"/>
    </row>
    <row r="28" spans="2:10" ht="15.75" thickBot="1" x14ac:dyDescent="0.3">
      <c r="B28" s="66" t="s">
        <v>27</v>
      </c>
      <c r="C28" s="67"/>
      <c r="D28" s="67"/>
      <c r="E28" s="67"/>
      <c r="F28" s="67"/>
      <c r="G28" s="67"/>
      <c r="H28" s="67"/>
      <c r="I28" s="67"/>
      <c r="J28" s="68"/>
    </row>
    <row r="29" spans="2:10" ht="15.75" customHeight="1" thickBot="1" x14ac:dyDescent="0.3">
      <c r="B29" s="99" t="s">
        <v>10</v>
      </c>
      <c r="C29" s="100"/>
      <c r="D29" s="101"/>
      <c r="E29" s="108" t="s">
        <v>11</v>
      </c>
      <c r="F29" s="109"/>
      <c r="G29" s="109"/>
      <c r="H29" s="109"/>
      <c r="I29" s="110"/>
      <c r="J29" s="93" t="s">
        <v>12</v>
      </c>
    </row>
    <row r="30" spans="2:10" ht="17.25" thickBot="1" x14ac:dyDescent="0.3">
      <c r="B30" s="102"/>
      <c r="C30" s="103"/>
      <c r="D30" s="104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94"/>
    </row>
    <row r="31" spans="2:10" ht="15.75" thickBot="1" x14ac:dyDescent="0.3">
      <c r="B31" s="105"/>
      <c r="C31" s="106"/>
      <c r="D31" s="107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95" t="s">
        <v>20</v>
      </c>
      <c r="C32" s="96"/>
      <c r="D32" s="96"/>
      <c r="E32" s="26">
        <f t="shared" ref="E32:J32" si="2">+E33+E34+E35+E36+E37+E38+E39+E40</f>
        <v>308345156.13</v>
      </c>
      <c r="F32" s="26">
        <f t="shared" si="2"/>
        <v>117866.98999999999</v>
      </c>
      <c r="G32" s="26">
        <f t="shared" si="2"/>
        <v>308463023.12</v>
      </c>
      <c r="H32" s="26">
        <f t="shared" si="2"/>
        <v>85447634.850000009</v>
      </c>
      <c r="I32" s="28">
        <f t="shared" si="2"/>
        <v>85447634.850000009</v>
      </c>
      <c r="J32" s="26">
        <f t="shared" si="2"/>
        <v>-222897521.28</v>
      </c>
    </row>
    <row r="33" spans="2:10" x14ac:dyDescent="0.25">
      <c r="B33" s="7"/>
      <c r="C33" s="44" t="s">
        <v>0</v>
      </c>
      <c r="D33" s="45"/>
      <c r="E33" s="15">
        <v>6473441.8499999996</v>
      </c>
      <c r="F33" s="15">
        <v>-118841.85</v>
      </c>
      <c r="G33" s="15">
        <f>+E33+F33</f>
        <v>6354600</v>
      </c>
      <c r="H33" s="15">
        <v>4656152</v>
      </c>
      <c r="I33" s="15">
        <v>4656152</v>
      </c>
      <c r="J33" s="15">
        <f>+I33-E33</f>
        <v>-1817289.8499999996</v>
      </c>
    </row>
    <row r="34" spans="2:10" x14ac:dyDescent="0.25">
      <c r="B34" s="7"/>
      <c r="C34" s="97" t="s">
        <v>1</v>
      </c>
      <c r="D34" s="98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44" t="s">
        <v>8</v>
      </c>
      <c r="D35" s="4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44" t="s">
        <v>2</v>
      </c>
      <c r="D36" s="45"/>
      <c r="E36" s="15">
        <v>15216032.970000001</v>
      </c>
      <c r="F36" s="15">
        <v>173841.85</v>
      </c>
      <c r="G36" s="15">
        <f t="shared" si="3"/>
        <v>15389874.82</v>
      </c>
      <c r="H36" s="15">
        <v>6801672.9000000004</v>
      </c>
      <c r="I36" s="15">
        <v>6801672.9000000004</v>
      </c>
      <c r="J36" s="15">
        <f t="shared" si="4"/>
        <v>-8414360.0700000003</v>
      </c>
    </row>
    <row r="37" spans="2:10" ht="15.75" customHeight="1" x14ac:dyDescent="0.25">
      <c r="B37" s="7"/>
      <c r="C37" s="97" t="s">
        <v>3</v>
      </c>
      <c r="D37" s="98"/>
      <c r="E37" s="15">
        <v>1835617.36</v>
      </c>
      <c r="F37" s="15">
        <v>2800.9</v>
      </c>
      <c r="G37" s="15">
        <f t="shared" si="3"/>
        <v>1838418.26</v>
      </c>
      <c r="H37" s="15">
        <v>407965.86</v>
      </c>
      <c r="I37" s="15">
        <v>407965.86</v>
      </c>
      <c r="J37" s="15">
        <f t="shared" si="4"/>
        <v>-1427651.5</v>
      </c>
    </row>
    <row r="38" spans="2:10" x14ac:dyDescent="0.25">
      <c r="B38" s="7"/>
      <c r="C38" s="97" t="s">
        <v>4</v>
      </c>
      <c r="D38" s="98"/>
      <c r="E38" s="15">
        <v>1514707.08</v>
      </c>
      <c r="F38" s="15">
        <v>-55000</v>
      </c>
      <c r="G38" s="15">
        <f t="shared" si="3"/>
        <v>1459707.08</v>
      </c>
      <c r="H38" s="15">
        <v>104164</v>
      </c>
      <c r="I38" s="15">
        <v>104164</v>
      </c>
      <c r="J38" s="15">
        <f t="shared" si="4"/>
        <v>-1410543.08</v>
      </c>
    </row>
    <row r="39" spans="2:10" ht="15" customHeight="1" x14ac:dyDescent="0.25">
      <c r="B39" s="7"/>
      <c r="C39" s="44" t="s">
        <v>5</v>
      </c>
      <c r="D39" s="45"/>
      <c r="E39" s="15">
        <v>283305356.87</v>
      </c>
      <c r="F39" s="15">
        <v>115066.09</v>
      </c>
      <c r="G39" s="15">
        <f t="shared" si="3"/>
        <v>283420422.95999998</v>
      </c>
      <c r="H39" s="15">
        <v>73477680.090000004</v>
      </c>
      <c r="I39" s="15">
        <v>73477680.090000004</v>
      </c>
      <c r="J39" s="15">
        <f t="shared" si="4"/>
        <v>-209827676.78</v>
      </c>
    </row>
    <row r="40" spans="2:10" ht="15" customHeight="1" x14ac:dyDescent="0.25">
      <c r="B40" s="7"/>
      <c r="C40" s="111" t="s">
        <v>6</v>
      </c>
      <c r="D40" s="112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46"/>
      <c r="D41" s="47"/>
      <c r="E41" s="15"/>
      <c r="F41" s="15"/>
      <c r="G41" s="15"/>
      <c r="H41" s="15"/>
      <c r="I41" s="16"/>
      <c r="J41" s="15"/>
    </row>
    <row r="42" spans="2:10" ht="15" customHeight="1" x14ac:dyDescent="0.25">
      <c r="B42" s="38" t="s">
        <v>21</v>
      </c>
      <c r="C42" s="39"/>
      <c r="D42" s="39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44" t="s">
        <v>1</v>
      </c>
      <c r="D43" s="4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44" t="s">
        <v>22</v>
      </c>
      <c r="D45" s="4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44" t="s">
        <v>6</v>
      </c>
      <c r="D46" s="4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46"/>
      <c r="D47" s="47"/>
      <c r="E47" s="15"/>
      <c r="F47" s="15"/>
      <c r="G47" s="15"/>
      <c r="H47" s="15"/>
      <c r="I47" s="16"/>
      <c r="J47" s="15"/>
    </row>
    <row r="48" spans="2:10" ht="15" customHeight="1" x14ac:dyDescent="0.25">
      <c r="B48" s="40" t="s">
        <v>23</v>
      </c>
      <c r="C48" s="41"/>
      <c r="D48" s="41"/>
      <c r="E48" s="14">
        <f t="shared" ref="E48:J48" si="6">+E49</f>
        <v>0</v>
      </c>
      <c r="F48" s="14">
        <f t="shared" si="6"/>
        <v>20369993.829999998</v>
      </c>
      <c r="G48" s="14">
        <f>+G49</f>
        <v>20369993.829999998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48" t="s">
        <v>23</v>
      </c>
      <c r="D49" s="48"/>
      <c r="E49" s="18">
        <v>0</v>
      </c>
      <c r="F49" s="18">
        <v>20369993.829999998</v>
      </c>
      <c r="G49" s="18">
        <f>+E49+F49</f>
        <v>20369993.829999998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42" t="s">
        <v>7</v>
      </c>
      <c r="C50" s="43"/>
      <c r="D50" s="43"/>
      <c r="E50" s="23">
        <f>+E32+E42+E48</f>
        <v>308345156.13</v>
      </c>
      <c r="F50" s="23">
        <f>+F32+F42+F48</f>
        <v>20487860.819999997</v>
      </c>
      <c r="G50" s="23">
        <f>+G32+G42+G48</f>
        <v>328833016.94999999</v>
      </c>
      <c r="H50" s="23">
        <f>+H32+H42+H48</f>
        <v>85447634.850000009</v>
      </c>
      <c r="I50" s="23">
        <f>+I32+I42+I48</f>
        <v>85447634.850000009</v>
      </c>
      <c r="J50" s="34">
        <f>+J32</f>
        <v>-222897521.28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C41:D41"/>
    <mergeCell ref="C36:D36"/>
    <mergeCell ref="C37:D37"/>
    <mergeCell ref="C38:D38"/>
    <mergeCell ref="C39:D39"/>
    <mergeCell ref="C40:D40"/>
    <mergeCell ref="J29:J30"/>
    <mergeCell ref="B32:D32"/>
    <mergeCell ref="C33:D33"/>
    <mergeCell ref="C34:D34"/>
    <mergeCell ref="C35:D35"/>
    <mergeCell ref="B29:D31"/>
    <mergeCell ref="E29:I29"/>
    <mergeCell ref="J18:J19"/>
    <mergeCell ref="H19:I19"/>
    <mergeCell ref="B26:J26"/>
    <mergeCell ref="B27:J27"/>
    <mergeCell ref="B28:J2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2024-05-29T19:40:01Z</dcterms:modified>
</cp:coreProperties>
</file>