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 ESTADOS E INFORMACIÓN CONTABLE\"/>
    </mc:Choice>
  </mc:AlternateContent>
  <xr:revisionPtr revIDLastSave="0" documentId="13_ncr:1_{57615DE1-3AD2-4560-8A33-008E0F51A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2" l="1"/>
  <c r="D8" i="12" s="1"/>
  <c r="E10" i="12"/>
  <c r="E8" i="12" s="1"/>
  <c r="F10" i="12"/>
  <c r="F8" i="12" s="1"/>
  <c r="G11" i="12"/>
  <c r="H11" i="12"/>
  <c r="H10" i="12" s="1"/>
  <c r="G12" i="12"/>
  <c r="H12" i="12"/>
  <c r="G13" i="12"/>
  <c r="H13" i="12"/>
  <c r="G14" i="12"/>
  <c r="H14" i="12" s="1"/>
  <c r="G15" i="12"/>
  <c r="H15" i="12"/>
  <c r="G16" i="12"/>
  <c r="H16" i="12" s="1"/>
  <c r="G17" i="12"/>
  <c r="H17" i="12"/>
  <c r="D19" i="12"/>
  <c r="E19" i="12"/>
  <c r="F19" i="12"/>
  <c r="G20" i="12"/>
  <c r="H20" i="12"/>
  <c r="G21" i="12"/>
  <c r="G19" i="12" s="1"/>
  <c r="H21" i="12"/>
  <c r="G22" i="12"/>
  <c r="H22" i="12"/>
  <c r="G23" i="12"/>
  <c r="H23" i="12" s="1"/>
  <c r="G24" i="12"/>
  <c r="H24" i="12"/>
  <c r="G25" i="12"/>
  <c r="H25" i="12"/>
  <c r="G26" i="12"/>
  <c r="H26" i="12"/>
  <c r="G27" i="12"/>
  <c r="H27" i="12"/>
  <c r="G28" i="12"/>
  <c r="H28" i="12"/>
  <c r="H19" i="12" l="1"/>
  <c r="H8" i="12" s="1"/>
  <c r="G10" i="12"/>
  <c r="G8" i="12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<sst xmlns="http://schemas.openxmlformats.org/spreadsheetml/2006/main" count="30" uniqueCount="30">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</sst>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96" zoomScaleNormal="196" workbookViewId="0">
      <selection activeCell="F15" sqref="F15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  <col min="9" max="9" width="12.28515625" bestFit="1" customWidth="1"/>
  </cols>
  <sheetData>
    <row r="1" spans="2:10" ht="15.75" thickBot="1" x14ac:dyDescent="0.3">
      <c r="B1" s="1"/>
    </row>
    <row r="2" spans="2:10" ht="9.75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75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75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5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75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75" customHeight="1" x14ac:dyDescent="0.25">
      <c r="B7" s="16"/>
      <c r="C7" s="17"/>
      <c r="D7" s="4"/>
      <c r="E7" s="4"/>
      <c r="F7" s="4"/>
      <c r="G7" s="4"/>
      <c r="H7" s="4"/>
    </row>
    <row r="8" spans="2:10" ht="9.75" customHeight="1" x14ac:dyDescent="0.25">
      <c r="B8" s="18" t="s">
        <v>1</v>
      </c>
      <c r="C8" s="19"/>
      <c r="D8" s="8">
        <f>+D10+D19</f>
        <v>503022725.55000001</v>
      </c>
      <c r="E8" s="8">
        <f>+E10+E19</f>
        <v>999685584.16000009</v>
      </c>
      <c r="F8" s="8">
        <f>+F10+F19</f>
        <v>1191612225.0500002</v>
      </c>
      <c r="G8" s="8">
        <f>+G10+G19</f>
        <v>311096084.66000021</v>
      </c>
      <c r="H8" s="8">
        <f>+H10+H19</f>
        <v>-191926640.88999987</v>
      </c>
    </row>
    <row r="9" spans="2:10" ht="9.75" customHeight="1" x14ac:dyDescent="0.25">
      <c r="B9" s="6"/>
      <c r="C9" s="7"/>
      <c r="D9" s="10"/>
      <c r="E9" s="10"/>
      <c r="F9" s="10"/>
      <c r="G9" s="10"/>
      <c r="H9" s="10"/>
    </row>
    <row r="10" spans="2:10" ht="9.75" customHeight="1" x14ac:dyDescent="0.25">
      <c r="B10" s="6"/>
      <c r="C10" s="7" t="s">
        <v>2</v>
      </c>
      <c r="D10" s="8">
        <f>+D11+D12+D13+D14+D15+D16+D17</f>
        <v>114005414.68000001</v>
      </c>
      <c r="E10" s="8">
        <f>+E11+E12+E13+E14+E15+E16+E17</f>
        <v>748953273.55000007</v>
      </c>
      <c r="F10" s="8">
        <f>+F11+F12+F13+F14+F15+F16+F17</f>
        <v>793111459.81000006</v>
      </c>
      <c r="G10" s="8">
        <f>+G11+G12+G13+G14+G15+G16+G17</f>
        <v>69847228.420000076</v>
      </c>
      <c r="H10" s="8">
        <f>+H11+H12+H13+H14+H15+H16+H17</f>
        <v>-44158186.259999931</v>
      </c>
    </row>
    <row r="11" spans="2:10" ht="9.75" customHeight="1" x14ac:dyDescent="0.25">
      <c r="B11" s="2"/>
      <c r="C11" s="4" t="s">
        <v>3</v>
      </c>
      <c r="D11" s="9">
        <v>110101009.19</v>
      </c>
      <c r="E11" s="9">
        <v>433738564.30000001</v>
      </c>
      <c r="F11" s="9">
        <v>475351987.95999998</v>
      </c>
      <c r="G11" s="9">
        <f>+D11+E11-F11</f>
        <v>68487585.530000031</v>
      </c>
      <c r="H11" s="9">
        <f>+G11-D11</f>
        <v>-41613423.659999967</v>
      </c>
      <c r="J11" s="14"/>
    </row>
    <row r="12" spans="2:10" ht="9.75" customHeight="1" x14ac:dyDescent="0.25">
      <c r="B12" s="2"/>
      <c r="C12" s="4" t="s">
        <v>4</v>
      </c>
      <c r="D12" s="9">
        <v>3904405.4900000095</v>
      </c>
      <c r="E12" s="9">
        <v>309415567.18000001</v>
      </c>
      <c r="F12" s="9">
        <v>311960329.77999997</v>
      </c>
      <c r="G12" s="9">
        <f>+D12+E12-F12</f>
        <v>1359642.8900000453</v>
      </c>
      <c r="H12" s="9">
        <f>+G12-D12</f>
        <v>-2544762.5999999642</v>
      </c>
      <c r="I12" s="15"/>
    </row>
    <row r="13" spans="2:10" ht="9.75" customHeight="1" x14ac:dyDescent="0.25">
      <c r="B13" s="2"/>
      <c r="C13" s="4" t="s">
        <v>5</v>
      </c>
      <c r="D13" s="9">
        <v>0</v>
      </c>
      <c r="E13" s="9">
        <v>5799142.0700000003</v>
      </c>
      <c r="F13" s="9">
        <v>5799142.0700000003</v>
      </c>
      <c r="G13" s="9">
        <f>+D13+E13-F13</f>
        <v>0</v>
      </c>
      <c r="H13" s="9">
        <f>+G13-D13</f>
        <v>0</v>
      </c>
    </row>
    <row r="14" spans="2:10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>+D14+E14-F14</f>
        <v>0</v>
      </c>
      <c r="H14" s="9">
        <f>+G14-D14</f>
        <v>0</v>
      </c>
    </row>
    <row r="15" spans="2:10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>+D15+E15-F15</f>
        <v>0</v>
      </c>
      <c r="H15" s="9">
        <f>+G15-D15</f>
        <v>0</v>
      </c>
    </row>
    <row r="16" spans="2:10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>+D16+E16-F16</f>
        <v>0</v>
      </c>
      <c r="H16" s="9">
        <f>+G16-D16</f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>+D17+E17-F17</f>
        <v>0</v>
      </c>
      <c r="H17" s="9">
        <f>+G17-D17</f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389017310.87</v>
      </c>
      <c r="E19" s="8">
        <f>E20+E21+E22+E23+E24-E25+E26+E27+E28</f>
        <v>250732310.61000001</v>
      </c>
      <c r="F19" s="8">
        <f>+F20+F21+F22+F23+F24+F25+F26+F27+F28</f>
        <v>398500765.24000001</v>
      </c>
      <c r="G19" s="8">
        <f>+G20+G21+G22+G23+G24+G25+G26+G27+G28</f>
        <v>241248856.24000013</v>
      </c>
      <c r="H19" s="8">
        <f>+H20+H21+H22+H23+H24+H25+H26+H27+H28</f>
        <v>-147768454.62999994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>+D21+E21-F21</f>
        <v>0</v>
      </c>
      <c r="H21" s="9">
        <f>+G21-D21</f>
        <v>0</v>
      </c>
    </row>
    <row r="22" spans="2:8" ht="9.75" customHeight="1" x14ac:dyDescent="0.25">
      <c r="B22" s="2"/>
      <c r="C22" s="4" t="s">
        <v>13</v>
      </c>
      <c r="D22" s="9">
        <v>515943138.52000004</v>
      </c>
      <c r="E22" s="9">
        <v>99770531.890000001</v>
      </c>
      <c r="F22" s="9">
        <v>387820214.26999998</v>
      </c>
      <c r="G22" s="9">
        <f>+D22+E22-F22</f>
        <v>227893456.1400001</v>
      </c>
      <c r="H22" s="9">
        <f>+G22-D22</f>
        <v>-288049682.37999994</v>
      </c>
    </row>
    <row r="23" spans="2:8" ht="9.75" customHeight="1" x14ac:dyDescent="0.25">
      <c r="B23" s="2"/>
      <c r="C23" s="4" t="s">
        <v>14</v>
      </c>
      <c r="D23" s="9">
        <v>46834244.969999999</v>
      </c>
      <c r="E23" s="9">
        <v>1263493.42</v>
      </c>
      <c r="F23" s="9">
        <v>10680550.970000001</v>
      </c>
      <c r="G23" s="9">
        <f>+D23+E23-F23</f>
        <v>37417187.420000002</v>
      </c>
      <c r="H23" s="9">
        <f>+G23-D23</f>
        <v>-9417057.549999997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>+D24+E24-F24</f>
        <v>0</v>
      </c>
      <c r="H24" s="9">
        <f>+G24-D24</f>
        <v>0</v>
      </c>
    </row>
    <row r="25" spans="2:8" ht="9.75" customHeight="1" x14ac:dyDescent="0.25">
      <c r="B25" s="2"/>
      <c r="C25" s="4" t="s">
        <v>16</v>
      </c>
      <c r="D25" s="9">
        <v>-173760072.62</v>
      </c>
      <c r="E25" s="9">
        <v>-149698285.30000001</v>
      </c>
      <c r="F25" s="9">
        <v>0</v>
      </c>
      <c r="G25" s="9">
        <f>+D25-E25-F25</f>
        <v>-24061787.319999993</v>
      </c>
      <c r="H25" s="9">
        <f>+G25-D25</f>
        <v>149698285.30000001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>+D26+E26-F26</f>
        <v>0</v>
      </c>
      <c r="H26" s="9">
        <f>+G26-D26</f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>+D27+E27-F27</f>
        <v>0</v>
      </c>
      <c r="H27" s="9">
        <f>+G27-D27</f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>+D28+E28-F28</f>
        <v>0</v>
      </c>
      <c r="H28" s="9">
        <f>+G28-D28</f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2020-10-30T16:14:03Z</cp:lastPrinted>
  <dcterms:created xsi:type="dcterms:W3CDTF">2020-04-14T23:33:45Z</dcterms:created>
  <dcterms:modified xsi:type="dcterms:W3CDTF">2024-10-14T00:18:30Z</dcterms:modified>
</cp:coreProperties>
</file>