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 ESTADOS E INFORMACIÓN CONTABLE\"/>
    </mc:Choice>
  </mc:AlternateContent>
  <xr:revisionPtr revIDLastSave="0" documentId="13_ncr:1_{A1867CF9-562C-4E08-9587-0810023CD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2" l="1"/>
  <c r="H28" i="12" s="1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F19" i="12"/>
  <c r="E19" i="12"/>
  <c r="D19" i="12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G10" i="12" s="1"/>
  <c r="G8" i="12" s="1"/>
  <c r="H11" i="12"/>
  <c r="G11" i="12"/>
  <c r="F10" i="12"/>
  <c r="E10" i="12"/>
  <c r="D10" i="12"/>
  <c r="F8" i="12"/>
  <c r="E8" i="12"/>
  <c r="D8" i="12"/>
  <c r="H10" i="12" l="1"/>
  <c r="H19" i="12"/>
  <c r="H12" i="12"/>
  <c r="H8" i="12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<sst xmlns="http://schemas.openxmlformats.org/spreadsheetml/2006/main" count="30" uniqueCount="30">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</sst>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zoomScale="196" zoomScaleNormal="196" workbookViewId="0">
      <selection activeCell="E10" sqref="E10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  <col min="9" max="9" width="12.28515625" bestFit="1" customWidth="1"/>
  </cols>
  <sheetData>
    <row r="1" spans="2:10" ht="15.75" thickBot="1" x14ac:dyDescent="0.3">
      <c r="B1" s="1"/>
    </row>
    <row r="2" spans="2:10" ht="9.75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75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75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5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75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75" customHeight="1" x14ac:dyDescent="0.25">
      <c r="B7" s="16"/>
      <c r="C7" s="17"/>
      <c r="D7" s="4"/>
      <c r="E7" s="4"/>
      <c r="F7" s="4"/>
      <c r="G7" s="4"/>
      <c r="H7" s="4"/>
    </row>
    <row r="8" spans="2:10" ht="9.75" customHeight="1" x14ac:dyDescent="0.25">
      <c r="B8" s="18" t="s">
        <v>1</v>
      </c>
      <c r="C8" s="19"/>
      <c r="D8" s="8">
        <f>+D10+D19</f>
        <v>238559863.98000002</v>
      </c>
      <c r="E8" s="8">
        <f>+E10+E19</f>
        <v>390081437.63</v>
      </c>
      <c r="F8" s="8">
        <f>+F10+F19</f>
        <v>406857473.33999997</v>
      </c>
      <c r="G8" s="8">
        <f>+G10+G19</f>
        <v>221783828.27000004</v>
      </c>
      <c r="H8" s="8">
        <f>+H10+H19</f>
        <v>-16776035.709999979</v>
      </c>
    </row>
    <row r="9" spans="2:10" ht="9.75" customHeight="1" x14ac:dyDescent="0.25">
      <c r="B9" s="6"/>
      <c r="C9" s="7"/>
      <c r="D9" s="10"/>
      <c r="E9" s="10"/>
      <c r="F9" s="10"/>
      <c r="G9" s="10"/>
      <c r="H9" s="10"/>
    </row>
    <row r="10" spans="2:10" ht="9.75" customHeight="1" x14ac:dyDescent="0.25">
      <c r="B10" s="6"/>
      <c r="C10" s="7" t="s">
        <v>2</v>
      </c>
      <c r="D10" s="8">
        <f>+D11+D12+D13+D14+D15+D16+D17</f>
        <v>47113818.49000001</v>
      </c>
      <c r="E10" s="8">
        <f>+E11+E12+E13+E14+E15+E16+E17</f>
        <v>384527240.01999998</v>
      </c>
      <c r="F10" s="8">
        <f>+F11+F12+F13+F14+F15+F16+F17</f>
        <v>352499431.63</v>
      </c>
      <c r="G10" s="8">
        <f>+G11+G12+G13+G14+G15+G16+G17</f>
        <v>79141626.880000025</v>
      </c>
      <c r="H10" s="8">
        <f>+H11+H12+H13+H14+H15+H16+H17</f>
        <v>32027808.390000015</v>
      </c>
    </row>
    <row r="11" spans="2:10" ht="9.75" customHeight="1" x14ac:dyDescent="0.25">
      <c r="B11" s="2"/>
      <c r="C11" s="4" t="s">
        <v>3</v>
      </c>
      <c r="D11" s="9">
        <v>46751639.720000029</v>
      </c>
      <c r="E11" s="9">
        <v>220035242.74000001</v>
      </c>
      <c r="F11" s="9">
        <v>200701549.81</v>
      </c>
      <c r="G11" s="9">
        <f>+D11+E11-F11</f>
        <v>66085332.650000036</v>
      </c>
      <c r="H11" s="9">
        <f>+G11-D11</f>
        <v>19333692.930000007</v>
      </c>
      <c r="J11" s="14"/>
    </row>
    <row r="12" spans="2:10" ht="9.75" customHeight="1" x14ac:dyDescent="0.25">
      <c r="B12" s="2"/>
      <c r="C12" s="4" t="s">
        <v>4</v>
      </c>
      <c r="D12" s="9">
        <v>362178.76999998093</v>
      </c>
      <c r="E12" s="9">
        <v>164491997.28</v>
      </c>
      <c r="F12" s="9">
        <v>151797881.81999999</v>
      </c>
      <c r="G12" s="9">
        <f t="shared" ref="G12:G17" si="0">+D12+E12-F12</f>
        <v>13056294.229999989</v>
      </c>
      <c r="H12" s="9">
        <f t="shared" ref="H12:H17" si="1">+G12-D12</f>
        <v>12694115.460000008</v>
      </c>
      <c r="I12" s="15"/>
    </row>
    <row r="13" spans="2:10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10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10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10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191446045.49000001</v>
      </c>
      <c r="E19" s="8">
        <f>E20+E21+E22+E23+E24-E25+E26+E27+E28</f>
        <v>5554197.6099999994</v>
      </c>
      <c r="F19" s="8">
        <f>+F20+F21+F22+F23+F24+F25+F26+F27+F28</f>
        <v>54358041.709999993</v>
      </c>
      <c r="G19" s="8">
        <f>+G20+G21+G22+G23+G24+G25+G26+G27+G28</f>
        <v>142642201.39000002</v>
      </c>
      <c r="H19" s="8">
        <f>+H20+H21+H22+H23+H24+H25+H26+H27+H28</f>
        <v>-48803844.099999994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181265931.91000003</v>
      </c>
      <c r="E22" s="9">
        <v>3200000</v>
      </c>
      <c r="F22" s="9">
        <v>53143007.659999996</v>
      </c>
      <c r="G22" s="9">
        <f t="shared" si="2"/>
        <v>131322924.25000003</v>
      </c>
      <c r="H22" s="9">
        <f t="shared" si="3"/>
        <v>-49943007.659999996</v>
      </c>
    </row>
    <row r="23" spans="2:8" ht="9.75" customHeight="1" x14ac:dyDescent="0.25">
      <c r="B23" s="2"/>
      <c r="C23" s="4" t="s">
        <v>14</v>
      </c>
      <c r="D23" s="9">
        <v>37696965.140000001</v>
      </c>
      <c r="E23" s="9">
        <v>2354197.61</v>
      </c>
      <c r="F23" s="9">
        <v>0</v>
      </c>
      <c r="G23" s="9">
        <f t="shared" si="2"/>
        <v>40051162.75</v>
      </c>
      <c r="H23" s="9">
        <f t="shared" si="3"/>
        <v>2354197.6099999994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-27516851.560000002</v>
      </c>
      <c r="E25" s="9">
        <v>0</v>
      </c>
      <c r="F25" s="9">
        <v>1215034.05</v>
      </c>
      <c r="G25" s="9">
        <f t="shared" si="2"/>
        <v>-28731885.610000003</v>
      </c>
      <c r="H25" s="9">
        <f t="shared" si="3"/>
        <v>-1215034.0500000007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2020-10-30T16:14:03Z</cp:lastPrinted>
  <dcterms:created xsi:type="dcterms:W3CDTF">2020-04-14T23:33:45Z</dcterms:created>
  <dcterms:modified xsi:type="dcterms:W3CDTF">2025-07-07T23:19:01Z</dcterms:modified>
</cp:coreProperties>
</file>