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-08\ESTADOS_E_INFORMACION_PRESUPUESTARIA\b_EstadoAnalitico\"/>
    </mc:Choice>
  </mc:AlternateContent>
  <xr:revisionPtr revIDLastSave="0" documentId="13_ncr:1_{8456B0D5-A638-444A-82B3-2B0C5D052AD3}" xr6:coauthVersionLast="47" xr6:coauthVersionMax="47" xr10:uidLastSave="{00000000-0000-0000-0000-000000000000}"/>
  <bookViews>
    <workbookView xWindow="12946" yWindow="0" windowWidth="13232" windowHeight="14047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3" l="1"/>
  <c r="I76" i="3"/>
  <c r="I77" i="3"/>
  <c r="I78" i="3"/>
  <c r="I79" i="3"/>
  <c r="I80" i="3"/>
  <c r="I74" i="3"/>
  <c r="I63" i="3"/>
  <c r="I64" i="3"/>
  <c r="I65" i="3"/>
  <c r="I66" i="3"/>
  <c r="I67" i="3"/>
  <c r="I68" i="3"/>
  <c r="I62" i="3"/>
  <c r="I49" i="3"/>
  <c r="I50" i="3"/>
  <c r="I51" i="3"/>
  <c r="I52" i="3"/>
  <c r="I53" i="3"/>
  <c r="I54" i="3"/>
  <c r="I55" i="3"/>
  <c r="I56" i="3"/>
  <c r="I48" i="3"/>
  <c r="I39" i="3"/>
  <c r="I40" i="3"/>
  <c r="I41" i="3"/>
  <c r="I42" i="3"/>
  <c r="I43" i="3"/>
  <c r="I44" i="3"/>
  <c r="I45" i="3"/>
  <c r="I46" i="3"/>
  <c r="I29" i="3"/>
  <c r="I30" i="3"/>
  <c r="I31" i="3"/>
  <c r="I32" i="3"/>
  <c r="I33" i="3"/>
  <c r="I34" i="3"/>
  <c r="I35" i="3"/>
  <c r="I36" i="3"/>
  <c r="I28" i="3"/>
  <c r="I19" i="3"/>
  <c r="I20" i="3"/>
  <c r="I21" i="3"/>
  <c r="I22" i="3"/>
  <c r="I23" i="3"/>
  <c r="I24" i="3"/>
  <c r="I25" i="3"/>
  <c r="I26" i="3"/>
  <c r="I18" i="3"/>
  <c r="I11" i="3"/>
  <c r="I12" i="3"/>
  <c r="I13" i="3"/>
  <c r="I14" i="3"/>
  <c r="I15" i="3"/>
  <c r="I16" i="3"/>
  <c r="F27" i="3"/>
  <c r="E73" i="3"/>
  <c r="F73" i="3"/>
  <c r="G73" i="3"/>
  <c r="H73" i="3"/>
  <c r="D73" i="3"/>
  <c r="E69" i="3"/>
  <c r="F69" i="3"/>
  <c r="G69" i="3"/>
  <c r="H69" i="3"/>
  <c r="D69" i="3"/>
  <c r="E61" i="3"/>
  <c r="E57" i="3" s="1"/>
  <c r="F61" i="3"/>
  <c r="F57" i="3" s="1"/>
  <c r="G61" i="3"/>
  <c r="G57" i="3" s="1"/>
  <c r="H61" i="3"/>
  <c r="I61" i="3"/>
  <c r="D61" i="3"/>
  <c r="D57" i="3" s="1"/>
  <c r="H57" i="3"/>
  <c r="E47" i="3"/>
  <c r="F47" i="3"/>
  <c r="G47" i="3"/>
  <c r="H47" i="3"/>
  <c r="D47" i="3"/>
  <c r="E37" i="3"/>
  <c r="F37" i="3"/>
  <c r="G37" i="3"/>
  <c r="H37" i="3"/>
  <c r="D37" i="3"/>
  <c r="E27" i="3"/>
  <c r="G27" i="3"/>
  <c r="H27" i="3"/>
  <c r="D27" i="3"/>
  <c r="E17" i="3"/>
  <c r="F17" i="3"/>
  <c r="G17" i="3"/>
  <c r="H17" i="3"/>
  <c r="D17" i="3"/>
  <c r="E9" i="3"/>
  <c r="F9" i="3"/>
  <c r="G9" i="3"/>
  <c r="H9" i="3"/>
  <c r="D9" i="3"/>
  <c r="F80" i="3"/>
  <c r="F79" i="3"/>
  <c r="F78" i="3"/>
  <c r="F77" i="3"/>
  <c r="F76" i="3"/>
  <c r="F75" i="3"/>
  <c r="F74" i="3"/>
  <c r="F72" i="3"/>
  <c r="I72" i="3" s="1"/>
  <c r="I69" i="3" s="1"/>
  <c r="F71" i="3"/>
  <c r="I71" i="3" s="1"/>
  <c r="F70" i="3"/>
  <c r="F68" i="3"/>
  <c r="F67" i="3"/>
  <c r="F66" i="3"/>
  <c r="F65" i="3"/>
  <c r="F64" i="3"/>
  <c r="F63" i="3"/>
  <c r="F62" i="3"/>
  <c r="F60" i="3"/>
  <c r="I60" i="3" s="1"/>
  <c r="F59" i="3"/>
  <c r="I59" i="3" s="1"/>
  <c r="F58" i="3"/>
  <c r="F56" i="3"/>
  <c r="F55" i="3"/>
  <c r="F54" i="3"/>
  <c r="F53" i="3"/>
  <c r="F52" i="3"/>
  <c r="F51" i="3"/>
  <c r="F50" i="3"/>
  <c r="F49" i="3"/>
  <c r="F48" i="3"/>
  <c r="F46" i="3"/>
  <c r="F45" i="3"/>
  <c r="F44" i="3"/>
  <c r="F43" i="3"/>
  <c r="F42" i="3"/>
  <c r="F41" i="3"/>
  <c r="F40" i="3"/>
  <c r="F39" i="3"/>
  <c r="F38" i="3"/>
  <c r="I38" i="3" s="1"/>
  <c r="F36" i="3"/>
  <c r="F35" i="3"/>
  <c r="F34" i="3"/>
  <c r="F33" i="3"/>
  <c r="F32" i="3"/>
  <c r="F31" i="3"/>
  <c r="F30" i="3"/>
  <c r="F29" i="3"/>
  <c r="F28" i="3"/>
  <c r="F26" i="3"/>
  <c r="F25" i="3"/>
  <c r="F24" i="3"/>
  <c r="F23" i="3"/>
  <c r="F22" i="3"/>
  <c r="F21" i="3"/>
  <c r="F20" i="3"/>
  <c r="F19" i="3"/>
  <c r="F18" i="3"/>
  <c r="F16" i="3"/>
  <c r="F15" i="3"/>
  <c r="F14" i="3"/>
  <c r="F13" i="3"/>
  <c r="F12" i="3"/>
  <c r="F11" i="3"/>
  <c r="F10" i="3"/>
  <c r="I10" i="3" s="1"/>
  <c r="I73" i="3" l="1"/>
  <c r="I47" i="3"/>
  <c r="I37" i="3"/>
  <c r="I9" i="3"/>
  <c r="E81" i="3"/>
  <c r="D81" i="3"/>
  <c r="H81" i="3"/>
  <c r="G81" i="3"/>
  <c r="I27" i="3"/>
  <c r="I70" i="3"/>
  <c r="I17" i="3"/>
  <c r="I58" i="3"/>
  <c r="I57" i="3" s="1"/>
  <c r="I81" i="3" l="1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<sst xmlns="http://schemas.openxmlformats.org/spreadsheetml/2006/main" count="87" uniqueCount="87">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</sst>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topLeftCell="D1" zoomScale="145" zoomScaleNormal="145" workbookViewId="0">
      <selection activeCell="H88" sqref="H88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14" t="s">
        <v>0</v>
      </c>
      <c r="C2" s="15"/>
      <c r="D2" s="15"/>
      <c r="E2" s="15"/>
      <c r="F2" s="15"/>
      <c r="G2" s="15"/>
      <c r="H2" s="15"/>
      <c r="I2" s="16"/>
    </row>
    <row r="3" spans="2:9" x14ac:dyDescent="0.25">
      <c r="B3" s="17" t="s">
        <v>1</v>
      </c>
      <c r="C3" s="18"/>
      <c r="D3" s="18"/>
      <c r="E3" s="18"/>
      <c r="F3" s="18"/>
      <c r="G3" s="18"/>
      <c r="H3" s="18"/>
      <c r="I3" s="19"/>
    </row>
    <row r="4" spans="2:9" x14ac:dyDescent="0.25">
      <c r="B4" s="17" t="s">
        <v>2</v>
      </c>
      <c r="C4" s="18"/>
      <c r="D4" s="18"/>
      <c r="E4" s="18"/>
      <c r="F4" s="18"/>
      <c r="G4" s="18"/>
      <c r="H4" s="18"/>
      <c r="I4" s="19"/>
    </row>
    <row r="5" spans="2:9" ht="15.8" thickBot="1" x14ac:dyDescent="0.3">
      <c r="B5" s="20" t="s">
        <v>86</v>
      </c>
      <c r="C5" s="21"/>
      <c r="D5" s="21"/>
      <c r="E5" s="21"/>
      <c r="F5" s="21"/>
      <c r="G5" s="21"/>
      <c r="H5" s="21"/>
      <c r="I5" s="22"/>
    </row>
    <row r="6" spans="2:9" ht="14.95" thickBot="1" x14ac:dyDescent="0.3">
      <c r="B6" s="23" t="s">
        <v>3</v>
      </c>
      <c r="C6" s="24"/>
      <c r="D6" s="29" t="s">
        <v>4</v>
      </c>
      <c r="E6" s="30"/>
      <c r="F6" s="30"/>
      <c r="G6" s="30"/>
      <c r="H6" s="31"/>
      <c r="I6" s="32" t="s">
        <v>5</v>
      </c>
    </row>
    <row r="7" spans="2:9" ht="17" thickBot="1" x14ac:dyDescent="0.3">
      <c r="B7" s="25"/>
      <c r="C7" s="26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3"/>
    </row>
    <row r="8" spans="2:9" ht="14.95" thickBot="1" x14ac:dyDescent="0.3">
      <c r="B8" s="27"/>
      <c r="C8" s="28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38" t="s">
        <v>13</v>
      </c>
      <c r="C9" s="3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49588215.879999995</v>
      </c>
      <c r="H9" s="5">
        <f t="shared" si="0"/>
        <v>49571115.879999995</v>
      </c>
      <c r="I9" s="5">
        <f t="shared" si="0"/>
        <v>12939157.039999997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47411606.93</v>
      </c>
      <c r="H10" s="8">
        <v>47399593.399999999</v>
      </c>
      <c r="I10" s="8">
        <f>F10-G10</f>
        <v>-6105712.3900000006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266666.71999999997</v>
      </c>
      <c r="H11" s="8">
        <v>266666.71999999997</v>
      </c>
      <c r="I11" s="8">
        <f t="shared" ref="I11:I16" si="2">F11-G11</f>
        <v>108333.28000000003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1909942.23</v>
      </c>
      <c r="H12" s="8">
        <v>1904855.76</v>
      </c>
      <c r="I12" s="8">
        <f t="shared" si="2"/>
        <v>17368676.599999998</v>
      </c>
    </row>
    <row r="13" spans="2:9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36" t="s">
        <v>21</v>
      </c>
      <c r="C17" s="37"/>
      <c r="D17" s="5">
        <f>SUM(D18:D26)</f>
        <v>23557874.349999998</v>
      </c>
      <c r="E17" s="5">
        <f t="shared" ref="E17:I17" si="3">SUM(E18:E26)</f>
        <v>0</v>
      </c>
      <c r="F17" s="5">
        <f t="shared" si="3"/>
        <v>23557874.349999998</v>
      </c>
      <c r="G17" s="5">
        <f t="shared" si="3"/>
        <v>27663838.619999997</v>
      </c>
      <c r="H17" s="5">
        <f t="shared" si="3"/>
        <v>27636074.399999999</v>
      </c>
      <c r="I17" s="5">
        <f t="shared" si="3"/>
        <v>-4105964.2700000014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5605333.7300000004</v>
      </c>
      <c r="H18" s="8">
        <v>5605333.7300000004</v>
      </c>
      <c r="I18" s="8">
        <f>+F18-G18</f>
        <v>-342233.55000000075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6242486.2599999998</v>
      </c>
      <c r="H19" s="8">
        <v>6242446.7599999998</v>
      </c>
      <c r="I19" s="8">
        <f t="shared" ref="I19:I26" si="5">+F19-G19</f>
        <v>-3755290.9499999997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3980.26</v>
      </c>
      <c r="H20" s="8">
        <v>3980.26</v>
      </c>
      <c r="I20" s="8">
        <f t="shared" si="5"/>
        <v>-3980.26</v>
      </c>
    </row>
    <row r="21" spans="2:9" x14ac:dyDescent="0.25">
      <c r="B21" s="6"/>
      <c r="C21" s="7" t="s">
        <v>25</v>
      </c>
      <c r="D21" s="8">
        <v>1665224.41</v>
      </c>
      <c r="E21" s="8">
        <v>0</v>
      </c>
      <c r="F21" s="8">
        <f t="shared" si="4"/>
        <v>1665224.41</v>
      </c>
      <c r="G21" s="8">
        <v>1889214.04</v>
      </c>
      <c r="H21" s="8">
        <v>1889214.04</v>
      </c>
      <c r="I21" s="8">
        <f t="shared" si="5"/>
        <v>-223989.63000000012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405447.31</v>
      </c>
      <c r="H22" s="8">
        <v>405447.31</v>
      </c>
      <c r="I22" s="8">
        <f t="shared" si="5"/>
        <v>-30694.900000000023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7551375.21</v>
      </c>
      <c r="H23" s="8">
        <v>7550770.4900000002</v>
      </c>
      <c r="I23" s="8">
        <f t="shared" si="5"/>
        <v>3469388.3199999994</v>
      </c>
    </row>
    <row r="24" spans="2:9" ht="16.3" x14ac:dyDescent="0.25">
      <c r="B24" s="6"/>
      <c r="C24" s="7" t="s">
        <v>28</v>
      </c>
      <c r="D24" s="8">
        <v>1179193.02</v>
      </c>
      <c r="E24" s="8">
        <v>0</v>
      </c>
      <c r="F24" s="8">
        <f t="shared" si="4"/>
        <v>1179193.02</v>
      </c>
      <c r="G24" s="8">
        <v>1965101.14</v>
      </c>
      <c r="H24" s="8">
        <v>1965101.14</v>
      </c>
      <c r="I24" s="8">
        <f t="shared" si="5"/>
        <v>-785908.11999999988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3999325.67</v>
      </c>
      <c r="H26" s="8">
        <v>3972205.67</v>
      </c>
      <c r="I26" s="8">
        <f t="shared" si="5"/>
        <v>-2431680.1799999997</v>
      </c>
    </row>
    <row r="27" spans="2:9" ht="14.95" customHeight="1" x14ac:dyDescent="0.25">
      <c r="B27" s="36" t="s">
        <v>31</v>
      </c>
      <c r="C27" s="37"/>
      <c r="D27" s="5">
        <f>SUM(D28:D36)</f>
        <v>51531992.370000005</v>
      </c>
      <c r="E27" s="5">
        <f t="shared" ref="E27:I27" si="6">SUM(E28:E36)</f>
        <v>0</v>
      </c>
      <c r="F27" s="5">
        <f t="shared" si="6"/>
        <v>51531992.370000005</v>
      </c>
      <c r="G27" s="5">
        <f t="shared" si="6"/>
        <v>66679125.329999998</v>
      </c>
      <c r="H27" s="5">
        <f t="shared" si="6"/>
        <v>65696882.849999994</v>
      </c>
      <c r="I27" s="5">
        <f t="shared" si="6"/>
        <v>-15147132.959999997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+D28+E28</f>
        <v>9017888.75</v>
      </c>
      <c r="G28" s="8">
        <v>5710071.7300000004</v>
      </c>
      <c r="H28" s="8">
        <v>5709561.7300000004</v>
      </c>
      <c r="I28" s="8">
        <f>F28-G28</f>
        <v>3307817.0199999996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5041039.8600000003</v>
      </c>
      <c r="H29" s="8">
        <v>5041039.8600000003</v>
      </c>
      <c r="I29" s="8">
        <f t="shared" ref="I29:I36" si="8">F29-G29</f>
        <v>2258784.2399999993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2974731.83</v>
      </c>
      <c r="H30" s="8">
        <v>2974731.83</v>
      </c>
      <c r="I30" s="8">
        <f t="shared" si="8"/>
        <v>-4842.9399999999441</v>
      </c>
    </row>
    <row r="31" spans="2:9" x14ac:dyDescent="0.25">
      <c r="B31" s="6"/>
      <c r="C31" s="7" t="s">
        <v>35</v>
      </c>
      <c r="D31" s="8">
        <v>775614.16</v>
      </c>
      <c r="E31" s="8">
        <v>0</v>
      </c>
      <c r="F31" s="8">
        <f t="shared" si="7"/>
        <v>775614.16</v>
      </c>
      <c r="G31" s="8">
        <v>465144.97</v>
      </c>
      <c r="H31" s="8">
        <v>465144.97</v>
      </c>
      <c r="I31" s="8">
        <f t="shared" si="8"/>
        <v>310469.19000000006</v>
      </c>
    </row>
    <row r="32" spans="2:9" ht="16.3" x14ac:dyDescent="0.25">
      <c r="B32" s="6"/>
      <c r="C32" s="7" t="s">
        <v>36</v>
      </c>
      <c r="D32" s="8">
        <v>3281607.03</v>
      </c>
      <c r="E32" s="8">
        <v>0</v>
      </c>
      <c r="F32" s="8">
        <f t="shared" si="7"/>
        <v>3281607.03</v>
      </c>
      <c r="G32" s="8">
        <v>8081145.3700000001</v>
      </c>
      <c r="H32" s="8">
        <v>7648190.2000000002</v>
      </c>
      <c r="I32" s="8">
        <f t="shared" si="8"/>
        <v>-4799538.34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3886705.47</v>
      </c>
      <c r="H33" s="8">
        <v>3886705.47</v>
      </c>
      <c r="I33" s="8">
        <f t="shared" si="8"/>
        <v>-903983.78000000026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853558.1</v>
      </c>
      <c r="H34" s="8">
        <v>852880.79</v>
      </c>
      <c r="I34" s="8">
        <f t="shared" si="8"/>
        <v>1680744.21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38067045.409999996</v>
      </c>
      <c r="H35" s="8">
        <v>37518945.409999996</v>
      </c>
      <c r="I35" s="8">
        <f t="shared" si="8"/>
        <v>-17726246.969999995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1599682.59</v>
      </c>
      <c r="H36" s="8">
        <v>1599682.59</v>
      </c>
      <c r="I36" s="8">
        <f t="shared" si="8"/>
        <v>729664.40999999992</v>
      </c>
    </row>
    <row r="37" spans="2:9" ht="14.95" customHeight="1" x14ac:dyDescent="0.25">
      <c r="B37" s="36" t="s">
        <v>41</v>
      </c>
      <c r="C37" s="3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10401451.440000001</v>
      </c>
      <c r="H37" s="5">
        <f t="shared" si="9"/>
        <v>10374046.440000001</v>
      </c>
      <c r="I37" s="5">
        <f t="shared" si="9"/>
        <v>2876752.1500000004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+D38+E38</f>
        <v>0</v>
      </c>
      <c r="G38" s="8">
        <v>0</v>
      </c>
      <c r="H38" s="8">
        <v>0</v>
      </c>
      <c r="I38" s="8">
        <f>+F38-G38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1324560.33</v>
      </c>
      <c r="H39" s="8">
        <v>1324560.33</v>
      </c>
      <c r="I39" s="8">
        <f t="shared" ref="I39:I46" si="11">+F39-G39</f>
        <v>-397311.22000000009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1229646</v>
      </c>
      <c r="H40" s="8">
        <v>1229646</v>
      </c>
      <c r="I40" s="8">
        <f t="shared" si="11"/>
        <v>-1059646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6762141.3099999996</v>
      </c>
      <c r="H41" s="8">
        <v>6734736.3099999996</v>
      </c>
      <c r="I41" s="8">
        <f t="shared" si="11"/>
        <v>3677265.7700000005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1085103.8</v>
      </c>
      <c r="H42" s="8">
        <v>1085103.8</v>
      </c>
      <c r="I42" s="8">
        <f t="shared" si="11"/>
        <v>320443.59999999986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0</v>
      </c>
      <c r="H45" s="8">
        <v>0</v>
      </c>
      <c r="I45" s="8">
        <f t="shared" si="11"/>
        <v>336000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36" t="s">
        <v>51</v>
      </c>
      <c r="C47" s="37"/>
      <c r="D47" s="5">
        <f>SUM(D48:D56)</f>
        <v>3718914.0700000003</v>
      </c>
      <c r="E47" s="5">
        <f t="shared" ref="E47:I47" si="12">SUM(E48:E56)</f>
        <v>0</v>
      </c>
      <c r="F47" s="5">
        <f t="shared" si="12"/>
        <v>3718914.0700000003</v>
      </c>
      <c r="G47" s="5">
        <f t="shared" si="12"/>
        <v>16031708.99</v>
      </c>
      <c r="H47" s="5">
        <f t="shared" si="12"/>
        <v>16031708.99</v>
      </c>
      <c r="I47" s="5">
        <f t="shared" si="12"/>
        <v>-12312794.92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+D48+E48</f>
        <v>1438914.07</v>
      </c>
      <c r="G48" s="8">
        <v>338418.77</v>
      </c>
      <c r="H48" s="8">
        <v>338418.77</v>
      </c>
      <c r="I48" s="8">
        <f>F48-G48</f>
        <v>1100495.3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53539</v>
      </c>
      <c r="H49" s="8">
        <v>53539</v>
      </c>
      <c r="I49" s="8">
        <f t="shared" ref="I49:I56" si="14">F49-G49</f>
        <v>-53539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0</v>
      </c>
      <c r="F51" s="8">
        <f t="shared" si="13"/>
        <v>2270000</v>
      </c>
      <c r="G51" s="8">
        <v>15596401.220000001</v>
      </c>
      <c r="H51" s="8">
        <v>15596401.220000001</v>
      </c>
      <c r="I51" s="8">
        <f t="shared" si="14"/>
        <v>-13326401.220000001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0</v>
      </c>
      <c r="H55" s="8">
        <v>0</v>
      </c>
      <c r="I55" s="8">
        <f t="shared" si="14"/>
        <v>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36" t="s">
        <v>61</v>
      </c>
      <c r="C57" s="37"/>
      <c r="D57" s="5">
        <f>SUM(D58:D68)</f>
        <v>148391973.83000001</v>
      </c>
      <c r="E57" s="5">
        <f t="shared" ref="E57:I57" si="15">SUM(E58:E68)</f>
        <v>0</v>
      </c>
      <c r="F57" s="5">
        <f t="shared" si="15"/>
        <v>148391973.83000001</v>
      </c>
      <c r="G57" s="5">
        <f t="shared" si="15"/>
        <v>36637106.890000001</v>
      </c>
      <c r="H57" s="5">
        <f t="shared" si="15"/>
        <v>20857921.59</v>
      </c>
      <c r="I57" s="5">
        <f t="shared" si="15"/>
        <v>111754866.94000001</v>
      </c>
    </row>
    <row r="58" spans="2:9" x14ac:dyDescent="0.25">
      <c r="B58" s="6"/>
      <c r="C58" s="7" t="s">
        <v>62</v>
      </c>
      <c r="D58" s="8">
        <v>148391973.83000001</v>
      </c>
      <c r="E58" s="8">
        <v>0</v>
      </c>
      <c r="F58" s="8">
        <f>+D58+E58</f>
        <v>148391973.83000001</v>
      </c>
      <c r="G58" s="8">
        <v>36637106.890000001</v>
      </c>
      <c r="H58" s="8">
        <v>20857921.59</v>
      </c>
      <c r="I58" s="8">
        <f>+F58-G58</f>
        <v>111754866.94000001</v>
      </c>
    </row>
    <row r="59" spans="2:9" x14ac:dyDescent="0.25">
      <c r="B59" s="6"/>
      <c r="C59" s="7" t="s">
        <v>63</v>
      </c>
      <c r="D59" s="8">
        <v>0</v>
      </c>
      <c r="E59" s="8">
        <v>0</v>
      </c>
      <c r="F59" s="8">
        <f>+D59+E59</f>
        <v>0</v>
      </c>
      <c r="G59" s="8">
        <v>0</v>
      </c>
      <c r="H59" s="8">
        <v>0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36" t="s">
        <v>65</v>
      </c>
      <c r="C61" s="3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+D62+E62</f>
        <v>0</v>
      </c>
      <c r="G62" s="8">
        <v>0</v>
      </c>
      <c r="H62" s="8">
        <v>0</v>
      </c>
      <c r="I62" s="8">
        <f>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36" t="s">
        <v>73</v>
      </c>
      <c r="C69" s="3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2745122.2</v>
      </c>
      <c r="H69" s="5">
        <f t="shared" si="19"/>
        <v>2745122.2</v>
      </c>
      <c r="I69" s="5">
        <f t="shared" si="19"/>
        <v>647271.48999999976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+D70+E70</f>
        <v>0</v>
      </c>
      <c r="G70" s="8">
        <v>0</v>
      </c>
      <c r="H70" s="8">
        <v>0</v>
      </c>
      <c r="I70" s="8">
        <f>+F70-G70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2745122.2</v>
      </c>
      <c r="H72" s="8">
        <v>2745122.2</v>
      </c>
      <c r="I72" s="8">
        <f>+F72-G72</f>
        <v>647271.48999999976</v>
      </c>
    </row>
    <row r="73" spans="2:9" ht="14.95" customHeight="1" x14ac:dyDescent="0.25">
      <c r="B73" s="36" t="s">
        <v>77</v>
      </c>
      <c r="C73" s="37"/>
      <c r="D73" s="5">
        <f>SUM(D74:D80)</f>
        <v>11196786</v>
      </c>
      <c r="E73" s="5">
        <f t="shared" ref="E73:I73" si="20">SUM(E74:E80)</f>
        <v>0</v>
      </c>
      <c r="F73" s="5">
        <f t="shared" si="20"/>
        <v>11196786</v>
      </c>
      <c r="G73" s="5">
        <f t="shared" si="20"/>
        <v>10240823.810000001</v>
      </c>
      <c r="H73" s="5">
        <f t="shared" si="20"/>
        <v>10240823.810000001</v>
      </c>
      <c r="I73" s="5">
        <f t="shared" si="20"/>
        <v>955962.19</v>
      </c>
    </row>
    <row r="74" spans="2:9" x14ac:dyDescent="0.25">
      <c r="B74" s="6"/>
      <c r="C74" s="7" t="s">
        <v>78</v>
      </c>
      <c r="D74" s="8">
        <v>6516786</v>
      </c>
      <c r="E74" s="9">
        <v>0</v>
      </c>
      <c r="F74" s="8">
        <f>+D74+E74</f>
        <v>6516786</v>
      </c>
      <c r="G74" s="8">
        <v>8969312</v>
      </c>
      <c r="H74" s="8">
        <v>8969312</v>
      </c>
      <c r="I74" s="8">
        <f>F74-G74</f>
        <v>-2452526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1">+D75+E75</f>
        <v>4680000</v>
      </c>
      <c r="G75" s="8">
        <v>1271511.81</v>
      </c>
      <c r="H75" s="8">
        <v>1271511.81</v>
      </c>
      <c r="I75" s="8">
        <f t="shared" ref="I75:I80" si="22">F75-G75</f>
        <v>3408488.19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1"/>
        <v>0</v>
      </c>
      <c r="G76" s="8">
        <v>0</v>
      </c>
      <c r="H76" s="8">
        <v>0</v>
      </c>
      <c r="I76" s="8">
        <f t="shared" si="22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1"/>
        <v>0</v>
      </c>
      <c r="G77" s="8">
        <v>0</v>
      </c>
      <c r="H77" s="8">
        <v>0</v>
      </c>
      <c r="I77" s="8">
        <f t="shared" si="22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1"/>
        <v>0</v>
      </c>
      <c r="G78" s="8">
        <v>0</v>
      </c>
      <c r="H78" s="8">
        <v>0</v>
      </c>
      <c r="I78" s="8">
        <f t="shared" si="22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1"/>
        <v>0</v>
      </c>
      <c r="G79" s="8">
        <v>0</v>
      </c>
      <c r="H79" s="8">
        <v>0</v>
      </c>
      <c r="I79" s="8">
        <f t="shared" si="22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1"/>
        <v>0</v>
      </c>
      <c r="G80" s="8">
        <v>0</v>
      </c>
      <c r="H80" s="8">
        <v>0</v>
      </c>
      <c r="I80" s="8">
        <f t="shared" si="22"/>
        <v>0</v>
      </c>
    </row>
    <row r="81" spans="2:9" ht="15.8" customHeight="1" thickBot="1" x14ac:dyDescent="0.3">
      <c r="B81" s="34" t="s">
        <v>85</v>
      </c>
      <c r="C81" s="3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219987393.15999997</v>
      </c>
      <c r="H81" s="13">
        <f t="shared" si="23"/>
        <v>203153696.16</v>
      </c>
      <c r="I81" s="13">
        <f t="shared" si="23"/>
        <v>97608117.660000011</v>
      </c>
    </row>
  </sheetData>
  <mergeCells count="17"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2025-10-20T18:40:10Z</dcterms:modified>
</cp:coreProperties>
</file>